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D4855745-F745-4BE7-BD3F-4BEA8F7A940A}" xr6:coauthVersionLast="47" xr6:coauthVersionMax="47" xr10:uidLastSave="{00000000-0000-0000-0000-000000000000}"/>
  <bookViews>
    <workbookView xWindow="28680" yWindow="-120" windowWidth="21840" windowHeight="13020" activeTab="2" xr2:uid="{9D717237-F7E6-48D6-A9C6-1CD2325F0F3E}"/>
  </bookViews>
  <sheets>
    <sheet name="แบบฟอร์ม-แผ่นดิน" sheetId="2" r:id="rId1"/>
    <sheet name="แบบฟอร์ม - รายได้" sheetId="3" r:id="rId2"/>
    <sheet name="ตัวอย่าง" sheetId="1" r:id="rId3"/>
  </sheets>
  <definedNames>
    <definedName name="_xlnm.Print_Area" localSheetId="2">ตัวอย่าง!$A$1:$N$128</definedName>
    <definedName name="_xlnm.Print_Area" localSheetId="0">'แบบฟอร์ม-แผ่นดิน'!$A$1:$M$27</definedName>
    <definedName name="_xlnm.Print_Titles" localSheetId="2">ตัวอย่าง!$5:$7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E113" i="1"/>
  <c r="E112" i="1"/>
  <c r="E111" i="1"/>
  <c r="E110" i="1"/>
  <c r="E107" i="1"/>
  <c r="E106" i="1"/>
  <c r="E105" i="1"/>
  <c r="E102" i="1"/>
  <c r="E101" i="1"/>
  <c r="E99" i="1"/>
  <c r="E97" i="1"/>
  <c r="E95" i="1"/>
  <c r="E93" i="1"/>
  <c r="E92" i="1"/>
  <c r="E91" i="1"/>
  <c r="E90" i="1"/>
  <c r="E89" i="1"/>
  <c r="E88" i="1"/>
  <c r="E87" i="1"/>
  <c r="E86" i="1"/>
  <c r="E85" i="1"/>
  <c r="E84" i="1"/>
  <c r="E82" i="1"/>
  <c r="E79" i="1"/>
  <c r="E77" i="1"/>
  <c r="E76" i="1"/>
  <c r="E75" i="1"/>
  <c r="E74" i="1"/>
  <c r="E71" i="1"/>
  <c r="E68" i="1"/>
  <c r="E66" i="1"/>
  <c r="E64" i="1"/>
  <c r="E62" i="1"/>
  <c r="E61" i="1"/>
  <c r="E60" i="1"/>
  <c r="E57" i="1"/>
  <c r="E54" i="1"/>
  <c r="E51" i="1"/>
  <c r="E49" i="1"/>
  <c r="E44" i="1"/>
  <c r="E41" i="1"/>
  <c r="E40" i="1"/>
  <c r="E39" i="1"/>
  <c r="E38" i="1"/>
  <c r="E36" i="1"/>
  <c r="E35" i="1"/>
  <c r="C37" i="1"/>
  <c r="C34" i="1"/>
  <c r="B34" i="1"/>
  <c r="E34" i="1" s="1"/>
  <c r="B37" i="1"/>
  <c r="C43" i="1"/>
  <c r="C42" i="1" s="1"/>
  <c r="B43" i="1"/>
  <c r="C50" i="1"/>
  <c r="C48" i="1"/>
  <c r="B48" i="1"/>
  <c r="E48" i="1" s="1"/>
  <c r="B50" i="1"/>
  <c r="E50" i="1" s="1"/>
  <c r="C53" i="1"/>
  <c r="C52" i="1" s="1"/>
  <c r="B53" i="1"/>
  <c r="B52" i="1" s="1"/>
  <c r="C56" i="1"/>
  <c r="C55" i="1" s="1"/>
  <c r="B56" i="1"/>
  <c r="B55" i="1" s="1"/>
  <c r="E55" i="1" s="1"/>
  <c r="C67" i="1"/>
  <c r="C65" i="1"/>
  <c r="C63" i="1"/>
  <c r="C59" i="1"/>
  <c r="B59" i="1"/>
  <c r="E59" i="1" s="1"/>
  <c r="B63" i="1"/>
  <c r="B65" i="1"/>
  <c r="B67" i="1"/>
  <c r="E67" i="1" s="1"/>
  <c r="C70" i="1"/>
  <c r="C69" i="1" s="1"/>
  <c r="B70" i="1"/>
  <c r="D70" i="1" s="1"/>
  <c r="C78" i="1"/>
  <c r="C73" i="1"/>
  <c r="B78" i="1"/>
  <c r="B73" i="1"/>
  <c r="C81" i="1"/>
  <c r="B81" i="1"/>
  <c r="C83" i="1"/>
  <c r="B83" i="1"/>
  <c r="E83" i="1" s="1"/>
  <c r="C94" i="1"/>
  <c r="B94" i="1"/>
  <c r="C96" i="1"/>
  <c r="B96" i="1"/>
  <c r="C98" i="1"/>
  <c r="D98" i="1" s="1"/>
  <c r="B98" i="1"/>
  <c r="C100" i="1"/>
  <c r="B100" i="1"/>
  <c r="E100" i="1" s="1"/>
  <c r="C104" i="1"/>
  <c r="C103" i="1" s="1"/>
  <c r="B104" i="1"/>
  <c r="C109" i="1"/>
  <c r="C108" i="1" s="1"/>
  <c r="B109" i="1"/>
  <c r="B108" i="1" s="1"/>
  <c r="D114" i="1"/>
  <c r="D113" i="1"/>
  <c r="D112" i="1"/>
  <c r="D111" i="1"/>
  <c r="D110" i="1"/>
  <c r="D107" i="1"/>
  <c r="D106" i="1"/>
  <c r="D105" i="1"/>
  <c r="D102" i="1"/>
  <c r="D101" i="1"/>
  <c r="D99" i="1"/>
  <c r="D97" i="1"/>
  <c r="D95" i="1"/>
  <c r="D93" i="1"/>
  <c r="D92" i="1"/>
  <c r="D91" i="1"/>
  <c r="D90" i="1"/>
  <c r="D89" i="1"/>
  <c r="D88" i="1"/>
  <c r="D87" i="1"/>
  <c r="D86" i="1"/>
  <c r="D85" i="1"/>
  <c r="D84" i="1"/>
  <c r="D82" i="1"/>
  <c r="D79" i="1"/>
  <c r="D77" i="1"/>
  <c r="D76" i="1"/>
  <c r="D75" i="1"/>
  <c r="D74" i="1"/>
  <c r="D71" i="1"/>
  <c r="D68" i="1"/>
  <c r="D66" i="1"/>
  <c r="D65" i="1"/>
  <c r="D64" i="1"/>
  <c r="D62" i="1"/>
  <c r="D61" i="1"/>
  <c r="D60" i="1"/>
  <c r="D57" i="1"/>
  <c r="D56" i="1"/>
  <c r="D54" i="1"/>
  <c r="D51" i="1"/>
  <c r="D50" i="1"/>
  <c r="D49" i="1"/>
  <c r="D44" i="1"/>
  <c r="D41" i="1"/>
  <c r="D40" i="1"/>
  <c r="D39" i="1"/>
  <c r="D38" i="1"/>
  <c r="D36" i="1"/>
  <c r="D35" i="1"/>
  <c r="D30" i="1"/>
  <c r="D28" i="1"/>
  <c r="D26" i="1"/>
  <c r="D24" i="1"/>
  <c r="D23" i="1"/>
  <c r="D21" i="1"/>
  <c r="D20" i="1"/>
  <c r="D18" i="1"/>
  <c r="D17" i="1"/>
  <c r="D15" i="1"/>
  <c r="D14" i="1"/>
  <c r="D12" i="1"/>
  <c r="D11" i="1"/>
  <c r="C29" i="1"/>
  <c r="C27" i="1"/>
  <c r="C25" i="1"/>
  <c r="C22" i="1"/>
  <c r="C19" i="1"/>
  <c r="C16" i="1"/>
  <c r="C13" i="1"/>
  <c r="C10" i="1"/>
  <c r="B29" i="1"/>
  <c r="B27" i="1"/>
  <c r="B25" i="1"/>
  <c r="E25" i="1" s="1"/>
  <c r="B22" i="1"/>
  <c r="B19" i="1"/>
  <c r="B16" i="1"/>
  <c r="B13" i="1"/>
  <c r="B10" i="1"/>
  <c r="E30" i="1"/>
  <c r="E28" i="1"/>
  <c r="E26" i="1"/>
  <c r="E23" i="1"/>
  <c r="E21" i="1"/>
  <c r="E20" i="1"/>
  <c r="E18" i="1"/>
  <c r="E17" i="1"/>
  <c r="E15" i="1"/>
  <c r="E14" i="1"/>
  <c r="E11" i="1"/>
  <c r="E65" i="1" l="1"/>
  <c r="D63" i="1"/>
  <c r="E37" i="1"/>
  <c r="B72" i="1"/>
  <c r="E104" i="1"/>
  <c r="E94" i="1"/>
  <c r="D73" i="1"/>
  <c r="E52" i="1"/>
  <c r="C80" i="1"/>
  <c r="B33" i="1"/>
  <c r="D34" i="1"/>
  <c r="B80" i="1"/>
  <c r="E80" i="1" s="1"/>
  <c r="E73" i="1"/>
  <c r="D43" i="1"/>
  <c r="D59" i="1"/>
  <c r="B69" i="1"/>
  <c r="E69" i="1" s="1"/>
  <c r="B47" i="1"/>
  <c r="C33" i="1"/>
  <c r="E108" i="1"/>
  <c r="D67" i="1"/>
  <c r="D83" i="1"/>
  <c r="E109" i="1"/>
  <c r="E98" i="1"/>
  <c r="E81" i="1"/>
  <c r="D37" i="1"/>
  <c r="C32" i="1"/>
  <c r="D33" i="1"/>
  <c r="E33" i="1"/>
  <c r="E43" i="1"/>
  <c r="C58" i="1"/>
  <c r="D58" i="1" s="1"/>
  <c r="B42" i="1"/>
  <c r="E42" i="1" s="1"/>
  <c r="E53" i="1"/>
  <c r="B103" i="1"/>
  <c r="E103" i="1" s="1"/>
  <c r="E70" i="1"/>
  <c r="E78" i="1"/>
  <c r="E63" i="1"/>
  <c r="D104" i="1"/>
  <c r="E56" i="1"/>
  <c r="E96" i="1"/>
  <c r="D55" i="1"/>
  <c r="B58" i="1"/>
  <c r="C47" i="1"/>
  <c r="D48" i="1"/>
  <c r="D52" i="1"/>
  <c r="D53" i="1"/>
  <c r="D78" i="1"/>
  <c r="C72" i="1"/>
  <c r="E72" i="1" s="1"/>
  <c r="D81" i="1"/>
  <c r="D94" i="1"/>
  <c r="D96" i="1"/>
  <c r="D100" i="1"/>
  <c r="D108" i="1"/>
  <c r="D109" i="1"/>
  <c r="D27" i="1"/>
  <c r="D29" i="1"/>
  <c r="D10" i="1"/>
  <c r="B9" i="1"/>
  <c r="B8" i="1" s="1"/>
  <c r="D19" i="1"/>
  <c r="E29" i="1"/>
  <c r="D25" i="1"/>
  <c r="D13" i="1"/>
  <c r="D16" i="1"/>
  <c r="D22" i="1"/>
  <c r="C9" i="1"/>
  <c r="E27" i="1"/>
  <c r="E22" i="1"/>
  <c r="E19" i="1"/>
  <c r="E16" i="1"/>
  <c r="E13" i="1"/>
  <c r="E10" i="1"/>
  <c r="D69" i="1" l="1"/>
  <c r="D72" i="1"/>
  <c r="D80" i="1"/>
  <c r="D42" i="1"/>
  <c r="D103" i="1"/>
  <c r="D47" i="1"/>
  <c r="C46" i="1"/>
  <c r="C31" i="1" s="1"/>
  <c r="C115" i="1" s="1"/>
  <c r="E58" i="1"/>
  <c r="E47" i="1"/>
  <c r="B32" i="1"/>
  <c r="B46" i="1"/>
  <c r="C8" i="1"/>
  <c r="D9" i="1"/>
  <c r="E9" i="1"/>
  <c r="B31" i="1" l="1"/>
  <c r="E31" i="1" s="1"/>
  <c r="E46" i="1"/>
  <c r="D46" i="1"/>
  <c r="E32" i="1"/>
  <c r="D32" i="1"/>
  <c r="B115" i="1"/>
  <c r="D31" i="1"/>
  <c r="D8" i="1"/>
  <c r="E8" i="1"/>
  <c r="D115" i="1" l="1"/>
  <c r="E115" i="1"/>
</calcChain>
</file>

<file path=xl/sharedStrings.xml><?xml version="1.0" encoding="utf-8"?>
<sst xmlns="http://schemas.openxmlformats.org/spreadsheetml/2006/main" count="256" uniqueCount="194">
  <si>
    <t>โครงการ/กิจกรรม</t>
  </si>
  <si>
    <t xml:space="preserve">สำนักงานอธิการบดี </t>
  </si>
  <si>
    <t>ผล</t>
  </si>
  <si>
    <t>งบประมาณ</t>
  </si>
  <si>
    <t>ผลการดำเนินงานตามตัวชี้วัดของโครงการ</t>
  </si>
  <si>
    <t>จัดสรร</t>
  </si>
  <si>
    <t>เบิกจ่ายไตรมาส 2</t>
  </si>
  <si>
    <t>ร้อยละ</t>
  </si>
  <si>
    <t>ตัวชี้วัด</t>
  </si>
  <si>
    <t>เป้าหมาย</t>
  </si>
  <si>
    <t>หมายเหตุการปรับแผนรายไตรมาส</t>
  </si>
  <si>
    <t>สถานะโครงการ</t>
  </si>
  <si>
    <t>อยู่ระหว่างการดำเนินการ</t>
  </si>
  <si>
    <t>เสร็จสิ้น</t>
  </si>
  <si>
    <t>แหล่งเงิน งบประมาณเงินรายได้มหาวิทยาลัย</t>
  </si>
  <si>
    <t>ยุทธศาสตร์/โครงการ/กิจกรรม</t>
  </si>
  <si>
    <t>ยุทธศาสตร์ที่ 3 การยกระดับคุณภาพการศึกษา</t>
  </si>
  <si>
    <t>โครงการหลัก 11 โครงการเตรียมความพร้อมบัณฑิตสู่ตลาดแรงงาน</t>
  </si>
  <si>
    <t>โครงการที่ 1 พัฒนาศักยภาพการให้บริการศูนย์ดูแลนักศึกษาด้วยหัวใจ : SCC  มหาวิทยาลัยราชภัฏสุราษฎร์ธานี</t>
  </si>
  <si>
    <t>กิจกรรมพัฒนาศักยภาพทักษะการให้คำปรึกษาผู้ปฏิบัติงานศูนย์SCC และสร้างเครือข่ายงานให้คำปรึกษา</t>
  </si>
  <si>
    <t>กิจกรรมพัฒนาระบบการให้บริการศูนย์SCC</t>
  </si>
  <si>
    <t>โครงการที่ 2 แนะแนวการศึกษา</t>
  </si>
  <si>
    <t xml:space="preserve">กิจกรรมปฐมนิเทศนักศึกษา ภาคปกติ </t>
  </si>
  <si>
    <t>กิจกรรมปฐมนิเทศนักศึกษา กศ.บท. (ส.ฎ.และสมุย)</t>
  </si>
  <si>
    <t>กิจกรรมปัจฉิมนิเทศนักศึกษา ภาคปกติ</t>
  </si>
  <si>
    <t>กิจกรรมปัจนิเทศนักศึกษา กศ.บท.  (ส.ฎ.และสมุย)</t>
  </si>
  <si>
    <t>แผนงานพื้นฐาน</t>
  </si>
  <si>
    <t>2. โครงการพัฒนาคุณภาพการบริหารจัดการ</t>
  </si>
  <si>
    <t>โครงการที่ 1 โครงการพัฒนาคุณภาพการบริหารจัดการกองนโยบายและแผน</t>
  </si>
  <si>
    <t>กิจกรรมพัฒนาศักยภาพบุคลากรในหน่วยงาน</t>
  </si>
  <si>
    <t>โครงการที่ 2 โครงการพัฒนาคุณภาพการบริหารจัดการความร่วมมือระหว่างประเทศ</t>
  </si>
  <si>
    <t>กิจกรรมพัฒนาการให้บริการชาวต่างชาติ</t>
  </si>
  <si>
    <t>กิจกรรมต้อนรับและเจรจาความร่วมมือทางด้านวิชาการกับมหาวิทยาลัย/สถาบันวิชาการต่างประเทศ</t>
  </si>
  <si>
    <t>โครงการที่ 3 โครงการพัฒนาคุณภาพการบริหารจัดการ : การบริหารความความเสี่ยง</t>
  </si>
  <si>
    <t>กิจกรรมการอบรมสร้างความรู้ความเข้าใจการเขียนแผนการดำเนินงานความเสี่ยง</t>
  </si>
  <si>
    <t xml:space="preserve">กิจกรรมการประชุมคณะกรรมการดำเนินงานความเสี่ยง </t>
  </si>
  <si>
    <t>โครงการที่ 4 โครงการพัฒนาคุณภาพการบริหารจัดการ : การประเมินคุณภาพการศึกษาภายใน ปีการศึกษา 2563 ระดับสำนักงานอธิการบดี</t>
  </si>
  <si>
    <t>กิจกรรมการประชุมการประกันคุณภาพการศึกษาภายใน ระดับสำนักงานอธิการบดี</t>
  </si>
  <si>
    <t>กิจกรรมการประเมินคุณภาพการศึกษาภายใน ระดับสำนักงานอธิการบดี</t>
  </si>
  <si>
    <t>โครงการที่ 5 โครงการเพิ่มประสิทธิภาพการดำเนินงาน-งานวินัยและนิติการ</t>
  </si>
  <si>
    <t>กิจกรรมดำเนินงานบริหารจัดการ</t>
  </si>
  <si>
    <t>โครงการที่ 6 โครงการพัฒนาคุณภาพการบริหารจัดการ:หน่วยตรวจสอบภายใน</t>
  </si>
  <si>
    <t>กิจกรรมติดตามและรายงานผลการปฏิบัติงานตรวจสอบภายในมหาวิทยาลัยราชภัฏสุราษฎร์ธานี (รายงานผลการตรวจสอบภายในตามแผนการตรวจสอบภายใน)</t>
  </si>
  <si>
    <t>โครงการที่ 7 โครงการพัฒนาประสิทธิภาพการปฏิบัติงานกองการเจ้าหน้าที่</t>
  </si>
  <si>
    <t>กิจกรรมการพัฒนาประสิทธิภาพการปฏิบัติงานกองการเจ้าหน้าที่</t>
  </si>
  <si>
    <t>โครงการที่ 8 โครงการสร้างเครือข่ายพัฒนานักศึกษา</t>
  </si>
  <si>
    <t>กิจกรรมแลกเปลี่ยนเรียนรู้และสร้างเครือข่ายพัฒนานักศึกษากับสถาบันการศึกษาและหน่วยงานที่เกี่ยวข้อง</t>
  </si>
  <si>
    <t>แผนงานยุทธศาสตร์</t>
  </si>
  <si>
    <t>คงเหลือ</t>
  </si>
  <si>
    <t xml:space="preserve">ความพึงพอใจของผู้เข้ามารับบริการ </t>
  </si>
  <si>
    <t>ร้อยละ 90</t>
  </si>
  <si>
    <t xml:space="preserve">ผู้เข้ามารับบริการ </t>
  </si>
  <si>
    <t>200 คน</t>
  </si>
  <si>
    <t>ผู้รับบริการมีความพึงพอใจ</t>
  </si>
  <si>
    <t>ร้อยละ 80</t>
  </si>
  <si>
    <t xml:space="preserve">จำนวนนักศึกษา อาจารย์ และบุคลากรทั้งภายในและภายนอก ทั้งชาวไทยและต่างประเทศ </t>
  </si>
  <si>
    <t xml:space="preserve"> 193 คน</t>
  </si>
  <si>
    <t>บุคลากรในมหาวิทยาลัยได้เรียนรู้ความเสี่ยง</t>
  </si>
  <si>
    <t>ระดับคะแนนการประเมินมหาวิทยาลัยอยู่ในระดับดีขึ้น</t>
  </si>
  <si>
    <t>ผลสำเร็จของการดำเนินงาน</t>
  </si>
  <si>
    <t>มีเครือข่ายความร่วมมือด้านกฎหมาย</t>
  </si>
  <si>
    <t>1 แห่ง</t>
  </si>
  <si>
    <t xml:space="preserve">หน่วยรับตรวจสามารถปฏิบัติตามข้อเสนอแนะของรายงานผลการตรวจสอบ </t>
  </si>
  <si>
    <t>บุคลากรกองการเจ้าหน้าที่ได้รับการพัฒนาประสิทธิภาพการปฏิบัติงาน</t>
  </si>
  <si>
    <t>18 คน</t>
  </si>
  <si>
    <t>บุคลากรกองพัฒนานักศึกษานำความรู้ ทักษะมาปรับใช้พัฒนาบริหารจัดการงานของตนเองได้อย่างมีประสิทธิภาพ</t>
  </si>
  <si>
    <t>ü</t>
  </si>
  <si>
    <t>แผนการดำเนินงน</t>
  </si>
  <si>
    <t>ช้ากว่าแผน</t>
  </si>
  <si>
    <t>เป็นไปตามแผน</t>
  </si>
  <si>
    <t>เร็วกกว่าแผน</t>
  </si>
  <si>
    <t>โครงการหลัก 12 โครงการพัฒนาคุณภาพการเรียนการสอน</t>
  </si>
  <si>
    <t>โครงการที่ 1 เสริมประสิทธิภาพการจัดการศึกษาสำหรับนักศึกษาพิการ</t>
  </si>
  <si>
    <t>กิจกรรมอ่านข้อสอบสำหรับนักศึกษาผู้พิการ</t>
  </si>
  <si>
    <t>ยุทธศาสตร์ที่ 4 การพัฒนาระบบบริหารจัดการ</t>
  </si>
  <si>
    <t>โครงการหลัก 1 โครงการพัฒนาศักยภาพและการสร้างแรงบันดาลใจของบุคลากร</t>
  </si>
  <si>
    <t>โครงการที่ 1 โครงการพัฒนาบุคลากรหน่วยตรวจสอบภายใน</t>
  </si>
  <si>
    <t>กิจกรรมพัฒนาบุคลากรหน่วยตรวจสอบภายใน</t>
  </si>
  <si>
    <t>โครงการที่ 2 การตรวจสุขภาพประจำปี</t>
  </si>
  <si>
    <t>กิจกรรมการให้บริการตรวจสุขภาพประจำประจำปี</t>
  </si>
  <si>
    <t xml:space="preserve">โครงการหลัก 2 โครงการเสริมสร้างวัฒนธรรมองค์กร SRU Sharing : One University One Culture (ร่วมคิด ร่วมทำ ร่วมแบ่งปัน ร่วมภาคภูมิใจ) </t>
  </si>
  <si>
    <t xml:space="preserve">โครงการที่ 1 โครงการเสริมสร้างวัฒนธรรมองค์กร SRU Sharing : One University One Culture (ร่วมคิด ร่วมทำ ร่วมแบ่งปัน ร่วมภาคภูมิใจ) </t>
  </si>
  <si>
    <t xml:space="preserve">กิจกรรมโครงการเสริมสร้างวัฒนธรรมองค์กร SRU Sharing : One University One Culture (ร่วมคิด ร่วมทำ ร่วมแบ่งปัน ร่วมภาคภูมิใจ) </t>
  </si>
  <si>
    <t>โครงการหลัก 4 โครงการพัฒนาบำรุงรักษาอาคารสถานที่เพื่อการเรียนรู้ตลอดชีวิต</t>
  </si>
  <si>
    <t>โครงการที่ 1 โครงการปรับปรุงฟื้นฟูและพัฒนาแหล่งน้ำภายในมหาวิทยาลัยราชภัฏสุราษฎร์ธานี</t>
  </si>
  <si>
    <t>กิจกรรมโครงการปรับปรุงฟื้นฟูและพัฒนาแหล่งน้ำภายในมหาวิทยาลัยราชภัฏสุราษฎร์ธานี</t>
  </si>
  <si>
    <t>โครงการหลัก 6 โครงการพัฒนาระบบบริหารคุณภาพองค์กร SRU Quality Ways</t>
  </si>
  <si>
    <t>โครงการที่ 1 โครงการยกระดับคุณภาพการบริการ</t>
  </si>
  <si>
    <t>กิจกรรมพัฒนาระบบการประเมินผลการปฏิบัติงานของผู้บริหารระดับมหาวิทยาลัย คณะ/ วิทยาลัย/สำนัก/สถาบัน</t>
  </si>
  <si>
    <t>กิจกรรมการจัดงานเชิดชูเกียรตีศรีราชพฤกษ์ปีละ 1 ครั้ง</t>
  </si>
  <si>
    <t>กิจกรรมบูรณาการการปฏิบัติงานแบบเบ็ดสร็จ ณ จุดเดียว (One Stop Service)</t>
  </si>
  <si>
    <t>โครงการที่ 2 โครงการพัฒนาบุคลากรสมรรถนะสูงอย่างต่อเนื่องด้วยกิจกรรมไคเซ็น</t>
  </si>
  <si>
    <t>กิจกรรมการบรรยายแนวคิดไคเซ็นต์</t>
  </si>
  <si>
    <t>โครงการที่ 3 โครงการอบรมเชิงปฏิบัติการ " การวางระบบการควบคุมภายในและการจัดทำรายงาน"</t>
  </si>
  <si>
    <t>กิจกรรมโครงการอบรมเชิงปฏิบัติการ " การวางระบบการควบคุมภายในและการจัดทำรายงาน"</t>
  </si>
  <si>
    <t>โครงการที่ 4 ผักปลอดสาร อาหารปลอดภัย</t>
  </si>
  <si>
    <t>กิจกรรมการปลูกผักปลอดสารพิษ</t>
  </si>
  <si>
    <t>โครงการหลัก 7 โครงการ Green University</t>
  </si>
  <si>
    <t>โครงการที่ 1 โครงการมหาวิทยาลัยสีเขียว (Green University)</t>
  </si>
  <si>
    <t xml:space="preserve">กิจกรรมจัดอบรมให้ความรู้สำนักงานสีเขียวที่เป็นมิตรกับสิ่งแวดล้อม </t>
  </si>
  <si>
    <t>โครงการหลัก 10 โครงการ SRU Re-Profile</t>
  </si>
  <si>
    <t>โครงการที่ 1 โครงการทบทวนและจัดทำแผนยุทธศาสตร์และงบประมาณของมหาวิทยาลัย</t>
  </si>
  <si>
    <t xml:space="preserve">กิจกรรมการทบทวนทิศทางแผนพัฒนาและยุทธศาสตร์มหาวิทยาลัย พ.ศ. 2565-2568 </t>
  </si>
  <si>
    <t>กิจกรรมการจัดทำแผนปฏิบัติราชการ มหาวิทยาลัยราชภัฏสุราษฎร์ธานี ประจำปีงบประมาณ พ.ศ. 2565</t>
  </si>
  <si>
    <t>กิจกรรมการจัดทำงบประมาณเงินรายได้และงบประมาณแผ่นดิน ประจำปีงบประมาณ พ.ศ. 2565</t>
  </si>
  <si>
    <t>กิจกรรมการติดตามและประเมินผลการดำเนินงานตามแผนปฏิบัติราชการและผลการเบิกจ่ายงบประมาณ</t>
  </si>
  <si>
    <t>โครงการที่ 2 โครงการแลกเปลี่ยนเรียนรู้การปฏิบัติงานด้านการเงิน</t>
  </si>
  <si>
    <t>กิจกรรมแลกเปลี่ยนเรียนรู้การปฏิบัติงานด้านการเงิน</t>
  </si>
  <si>
    <t>โครงการหลัก 12 โครงการขับเคลื่อนอัตลักษณ์มหาวิทยาลัยเพื่อการรับใช้ชุมชนท้องถิ่น</t>
  </si>
  <si>
    <t>โครงการที่ 1 โครงการขับเคลื่อนอัตลักษณ์มหาวิทยาลัยเพื่อการรับใช้ชุมชนท้องถิ่น</t>
  </si>
  <si>
    <t>กิจกรรมขับเคลื่อนอัตลักษณ์มหาวิทยาลัยเพื่อการรับใช้ชุมชนท้องถิ่น</t>
  </si>
  <si>
    <t>โครงการที่ 2 ชมรม TO BE NUMBER ONE มหาวิทยาลัยราชภัฏสุราษฎร์ธานี</t>
  </si>
  <si>
    <t>กิจกรรมอบรมปฏิบัติการสร้างและพัฒนาแกนนำ TO BE NUMBER ONE</t>
  </si>
  <si>
    <t>กิจกรรมสร้างและพัฒนาเครือข่าย TO BE NUMBER ONE</t>
  </si>
  <si>
    <t>กิจกรรมโรงเรียน TO BE NUMBER ONE</t>
  </si>
  <si>
    <t>กิจกรรมพัฒนาอาสาสมัครศูนย์เพื่อนใจ TO BE NUMBER ONE</t>
  </si>
  <si>
    <t>กิจกรรมนิทรรศการรายงานผลการดำเนินงานชมรม TO BE NUMBER ONE ระดับพื้นที่และระดับภาค</t>
  </si>
  <si>
    <t>กิจกรรมนิทรรศการรายงานผลการดำเนินงานชมรม TO BE NUMBER ONE ระดับประเทศ</t>
  </si>
  <si>
    <t>กิจกรรมพัฒนาและเผยแพร่องค์ความรู้ TO BE NUMBER ONE</t>
  </si>
  <si>
    <t>กิจกรรมสร้างและพัฒนานวัตกรรม TO BE NUMBER ONE</t>
  </si>
  <si>
    <t>กิจกรรมมหาวิทยาลัยราชภัฏสุราษฎร์ธานีสีขาว (ทุกคณะ)</t>
  </si>
  <si>
    <t>กิจกรรมมหาวิทยาลัยราชภัฏสุราษฎร์ธานีปลอดบุหรี่ (ทุกคณะ)</t>
  </si>
  <si>
    <t>โครงการที่ 3 บริหารจัดการศูนย์เทคโนโลยีเกษตรและนวัตกรรม</t>
  </si>
  <si>
    <t>กิจกรรมบริหารจัดการศูนย์เทคโนโลยีเกษตรและนวัตกรรม</t>
  </si>
  <si>
    <t>โครงการที่ 4 โครงการพัฒนาระบบบริหารจัดการระบบน้ำภาคเกษตรและภูมิทัศน์สีเขียว</t>
  </si>
  <si>
    <t>กิจกรรมพัฒนาระบบบริหารจัดการระบบน้ำภาคเกษตรและภูมิทัศน์สีเขียว</t>
  </si>
  <si>
    <t>โครงการที่ 5 โครงการพัฒนานวัตกรรมเพื่อส่งเสริมป้องกันด้านสุขภาพจากการแพร่ระบาดของโควิด-19 สำหรับลิฟต์สาธารณะในมหาวิทยาลัยราชภัฏสุราษฎร์ธานี</t>
  </si>
  <si>
    <t>กิจกรรมพัฒนานวัตกรรมเพื่อส่งเสริมป้องกันด้านสุขภาพจากการแพร่ระบาดของโควิด-19 สำหรับลิฟต์สาธารณะในมหาวิทยาลัยราชภัฏสุราษฎร์ธานี</t>
  </si>
  <si>
    <t>โครงการที่ 6 โครงการรับประทานอาหารปลอดภัย ใส่ใจแคลอรี่ ในมหาวิทยาลัยราชภัฏสุราษฎร์ธานี ภายใต้สถานการณ์ COVID-19</t>
  </si>
  <si>
    <t>กิจกรรมให้ความรู้ส่งเสริมพฤติกรรมแก่พ่อค้า แม่ค้าในโรงอาหารของม.ราชภัฏสุราษฎร์ธานี</t>
  </si>
  <si>
    <t xml:space="preserve">กิจกรรมประชาสัมพันธ์ให้ความรู้การส่งเสริมพฤติกรรมการบริโภคอาหารตามปริมาณแคลอรี่ที่ควรได้รับต่อวัน สามารถลดความเสี่ยงต่อการเกิดโรคที่เกิดการบริโภคอาหารได้ และป้ายแนะนำการบริโภคอาหารตามปริมาณแคลอรี่ที่ควรได้รับต่อวัน </t>
  </si>
  <si>
    <t>โครงการหลัก 13 โครงการจัดการความรู้ best practice</t>
  </si>
  <si>
    <t>โครงการที่ 1 โครงการจัดการความรู้ best practice</t>
  </si>
  <si>
    <t xml:space="preserve">กิจกรรมประชุมคณะกรรมการดำเนินงานโครงการจัดการความรู้ best practice </t>
  </si>
  <si>
    <t>กิจกรรม KM Days</t>
  </si>
  <si>
    <t>กิจกรรมสื่อประชาสัมพันธ์หน่วยงานที่เป็นเลิศ best practice</t>
  </si>
  <si>
    <t>โครงการหลัก 16 โครงการส่งเสริมระบบการประเมินความยั่งยืนของสถาบันอุดมศึกษา ชุมชน และสังคม</t>
  </si>
  <si>
    <t>โครงการที่ 1 โครงการพัฒนาคุณภาพการบริหารจัดการ  : SRU Ranking : U-Multirank</t>
  </si>
  <si>
    <t xml:space="preserve">กิจกรรมประชุมคณะกรรมการดำเนินโครงการ  SRU Ranking : U-Multirank </t>
  </si>
  <si>
    <t>กิจกรรมเตรียมความพร้อมสู่ U-Multirank</t>
  </si>
  <si>
    <t>กิจกรรมแลกเปลี่ยนเรียนรู้สู่การประเมิน U-Multirank</t>
  </si>
  <si>
    <t>กิจกรรมเตรียมความพร้อมสู่การประเมิน THE (The Times Higher Education impact ranking)</t>
  </si>
  <si>
    <t>กิจกรรม 5  แลกเปลี่ยนเรียนรู้สู่การประเมิน THE (The Times Higher Education impact ranking)</t>
  </si>
  <si>
    <t>หมายเหตุ  **** กรณีหน่วยงานดำเนินการเสร็จสิ้นให้ส่งผลสรุปโครงการดังกล่าวกลับมายังกองนโยบายและแผน</t>
  </si>
  <si>
    <t>นักศึกษา</t>
  </si>
  <si>
    <t>12,000 คน</t>
  </si>
  <si>
    <t>นักศึกษาและหน่วยงานมีความพึงใจต่อการจัดโครงการ</t>
  </si>
  <si>
    <t>คะแนน 3.51</t>
  </si>
  <si>
    <t>ผู้ที่สำเร็จการศึกษา</t>
  </si>
  <si>
    <t xml:space="preserve">ผู้เข้าร่วมโครงการมีความพึงพอใจต่อโครงการ </t>
  </si>
  <si>
    <t>ผู้เข้าร่วมโครงการของกลุ่มเป้าหมาย</t>
  </si>
  <si>
    <t>ผู้ตรวจสอบภายในผ่านการอบรมและสอบได้วุฒิบัตรของหลักสูตรที่เข้าอบรม</t>
  </si>
  <si>
    <t xml:space="preserve">บุคลากรได้รับการตรวจสุขภาพประจำปี </t>
  </si>
  <si>
    <t>บุคลากรในมหาวิทยาลัยเข้าร่วมกิจกรรม SRU Sharing : One University One Culture</t>
  </si>
  <si>
    <t xml:space="preserve">ร้อยละ  80 </t>
  </si>
  <si>
    <t xml:space="preserve">แหล่งน้ำบนดิน </t>
  </si>
  <si>
    <t>ผู้มาติดต่อราชการ ผู้รับบริการมีความพึงพอใจ</t>
  </si>
  <si>
    <t>อาจารย์และบุคลากรมหาวิทยาลัยราชภัฏสุราษฎร์ธานีมีประสิทธิภาพการปฏิบัติงานเพิ่มมากขึ้น</t>
  </si>
  <si>
    <t>50 คน</t>
  </si>
  <si>
    <t>บุคลากรที่เข้าร่วมการอบรมมีความพึงพอใจในระดับมาก</t>
  </si>
  <si>
    <t>100 คน</t>
  </si>
  <si>
    <t>บุคลากรและผู้ที่สนใจมีทักษะการผลิตพืช สามารถวางแผนการปลูกพืชหมุนเวียน</t>
  </si>
  <si>
    <t>ผู้เข้าร่วมโครงการ</t>
  </si>
  <si>
    <t>60 คน</t>
  </si>
  <si>
    <t>ผู้เข้าร่วมโครงการมีจิตสำนึกในการอนุรักษ์พลังงานและการใช้พลังงานที่คุ้มค่า</t>
  </si>
  <si>
    <t>ผู้เข้ารับการอบรมสามารถปฏิบัติงานด้านการเงินได้อย่างมีประสิทธิภาพ</t>
  </si>
  <si>
    <t>ระดับความสำเร็จของการประเมินระดับความเข้าใจเกี่ยวกับภาพอนาคต วิสัยทัศน์  เป้าหมาย และยุทธศาสตร์การพัฒนามหาวิทยาลัยกลไกกำกับดูแล กลไกการบริหาร กลไกการจัดการ กลไกการปฏิบัติ ของภาคส่วนต่างๆ ภายในมหาวิทยาลัย</t>
  </si>
  <si>
    <t>ระดับ 5</t>
  </si>
  <si>
    <t>นักศึกษาแกนนำชมรมและอาสาสมัครเครือข่าย TO BE NUMBER ONE</t>
  </si>
  <si>
    <t>2000 คน</t>
  </si>
  <si>
    <t>แหล่งเงิน งบประมาณแผ่นดิน</t>
  </si>
  <si>
    <t>แหล่งเงิน งบประมาณเงินรายได้</t>
  </si>
  <si>
    <t>การดำเนินงานศูนย์เทคโนโลยีเกษตรและนวัตกรรม มรส.</t>
  </si>
  <si>
    <t>1 ศูนย์</t>
  </si>
  <si>
    <t>3.5 คะแนน</t>
  </si>
  <si>
    <t>ระดับความพึงพอใจของผู้เกี่ยวข้อง</t>
  </si>
  <si>
    <t>ระดับความพึงพอใจของผู้ใช้บริการ</t>
  </si>
  <si>
    <t>แม่ค้า พ่อค้า ที่ให้บริการค้าขายอาหารในโรงอาหารของมหาวิทยาลัยราชภัฏสุราษฎร์ธานี มีความรู้จากการเข้าร่วมโครงการ โดยเกณฑ์คะแนนจากการทำแบบทดสอบ อยู่ในระดับสูง ร้อยละ 80</t>
  </si>
  <si>
    <t>90 คน</t>
  </si>
  <si>
    <t>บุคลากรมหาวิทยาลัยราชภัฏสุราษฎร์ธานี มีการจัดการความรู้ที่ดี</t>
  </si>
  <si>
    <t>บุคลากรมหาวิทยาลัยราชภัฏสุราษฎร์ธานี มีความรู้ความเข้าใจเกี่ยวกับเกณฑ์การประเมิน U-Multirank &amp; THE</t>
  </si>
  <si>
    <t>งบประมาณเบิกจ่าย</t>
  </si>
  <si>
    <t>ให้ระบุเครื่องหมาย ü</t>
  </si>
  <si>
    <t>หน่วยงาน.........................................................................................</t>
  </si>
  <si>
    <t>หน่วยงาน.........................................................................................................</t>
  </si>
  <si>
    <t>ประจำปีงบประมาณ พ.ศ. 2564</t>
  </si>
  <si>
    <t>(.........................................................................................................)</t>
  </si>
  <si>
    <t>คณบดี/ผู้อำนวยการสำนัก/ผู้อำนวยการสถาบัน</t>
  </si>
  <si>
    <t>วันที่ ...........................................................................................</t>
  </si>
  <si>
    <t>a</t>
  </si>
  <si>
    <t>หมายเหตุ  **** กรณีหน่วยงานดำเนินการโครงการเสร็จสิ้นแล้วให้ส่งผลสรุปโครงการตาม "แบบรายงานผลการดำเนินงานโครงการตามแผนปฏิบัติการ ประจำปีงบประมาณ พ.ศ. 2567 "ดังกล่าวกลับมายังกองนโยบายและแผน (กรณีโครงการเสร็จสิ้นแล้ว)</t>
  </si>
  <si>
    <t xml:space="preserve">แบบรายงานผลการดำเนินงานโครงการ/กิจกรรมตามแผนปฏิบัติราชการ ประจำปีงบประมาณ พ.ศ. 2567 </t>
  </si>
  <si>
    <t>แบบรายงานผลการดำเนินงานโครงการ ประจำปี 2567</t>
  </si>
  <si>
    <t>แบบรายงานผลการดำเนินงานโครงการ/กิจกรรมตามแผนปฏิบัติราชการ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</si>
</sst>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theme="1"/>
      <name val="Webdings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3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/>
    <xf numFmtId="188" fontId="3" fillId="0" borderId="0" xfId="0" applyNumberFormat="1" applyFont="1"/>
    <xf numFmtId="0" fontId="3" fillId="0" borderId="0" xfId="0" applyFont="1" applyAlignment="1">
      <alignment horizontal="left" indent="3"/>
    </xf>
    <xf numFmtId="0" fontId="5" fillId="0" borderId="0" xfId="0" applyFont="1"/>
    <xf numFmtId="0" fontId="6" fillId="0" borderId="0" xfId="0" applyFont="1"/>
    <xf numFmtId="0" fontId="6" fillId="1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Alignment="1"/>
    <xf numFmtId="188" fontId="6" fillId="0" borderId="0" xfId="0" applyNumberFormat="1" applyFont="1"/>
    <xf numFmtId="0" fontId="6" fillId="0" borderId="0" xfId="0" applyFont="1" applyAlignment="1">
      <alignment horizontal="left" indent="3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188" fontId="5" fillId="5" borderId="1" xfId="1" applyNumberFormat="1" applyFont="1" applyFill="1" applyBorder="1" applyAlignment="1">
      <alignment horizontal="center" vertical="center"/>
    </xf>
    <xf numFmtId="188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/>
    <xf numFmtId="0" fontId="6" fillId="0" borderId="1" xfId="0" applyFont="1" applyFill="1" applyBorder="1" applyAlignment="1">
      <alignment wrapText="1"/>
    </xf>
    <xf numFmtId="188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7" borderId="1" xfId="0" applyFont="1" applyFill="1" applyBorder="1" applyAlignment="1">
      <alignment wrapText="1"/>
    </xf>
    <xf numFmtId="188" fontId="6" fillId="7" borderId="1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 indent="2"/>
    </xf>
    <xf numFmtId="0" fontId="6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5" fillId="8" borderId="1" xfId="0" applyFont="1" applyFill="1" applyBorder="1"/>
    <xf numFmtId="188" fontId="5" fillId="8" borderId="1" xfId="1" applyNumberFormat="1" applyFont="1" applyFill="1" applyBorder="1"/>
    <xf numFmtId="0" fontId="5" fillId="8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188" fontId="6" fillId="3" borderId="1" xfId="1" applyNumberFormat="1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188" fontId="6" fillId="7" borderId="1" xfId="1" applyNumberFormat="1" applyFont="1" applyFill="1" applyBorder="1"/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/>
    <xf numFmtId="188" fontId="6" fillId="0" borderId="1" xfId="1" applyNumberFormat="1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vertical="top"/>
    </xf>
    <xf numFmtId="0" fontId="5" fillId="8" borderId="0" xfId="0" applyFont="1" applyFill="1"/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vertical="top"/>
    </xf>
    <xf numFmtId="188" fontId="6" fillId="11" borderId="1" xfId="1" applyNumberFormat="1" applyFont="1" applyFill="1" applyBorder="1"/>
    <xf numFmtId="0" fontId="6" fillId="11" borderId="1" xfId="0" applyFont="1" applyFill="1" applyBorder="1" applyAlignment="1">
      <alignment wrapText="1"/>
    </xf>
    <xf numFmtId="0" fontId="6" fillId="11" borderId="1" xfId="0" applyFont="1" applyFill="1" applyBorder="1" applyAlignment="1">
      <alignment horizontal="left"/>
    </xf>
    <xf numFmtId="0" fontId="6" fillId="11" borderId="1" xfId="0" applyFont="1" applyFill="1" applyBorder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 indent="2"/>
    </xf>
    <xf numFmtId="188" fontId="6" fillId="0" borderId="1" xfId="1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8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88" fontId="5" fillId="8" borderId="1" xfId="0" applyNumberFormat="1" applyFont="1" applyFill="1" applyBorder="1"/>
    <xf numFmtId="0" fontId="6" fillId="0" borderId="6" xfId="0" applyFont="1" applyFill="1" applyBorder="1" applyAlignment="1">
      <alignment horizontal="left" indent="2"/>
    </xf>
    <xf numFmtId="0" fontId="6" fillId="0" borderId="0" xfId="0" applyFont="1" applyAlignment="1">
      <alignment horizontal="left"/>
    </xf>
    <xf numFmtId="0" fontId="8" fillId="1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7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wrapText="1" indent="2"/>
    </xf>
    <xf numFmtId="188" fontId="6" fillId="0" borderId="5" xfId="1" applyNumberFormat="1" applyFont="1" applyFill="1" applyBorder="1" applyAlignment="1">
      <alignment horizontal="center" vertical="center"/>
    </xf>
    <xf numFmtId="188" fontId="6" fillId="0" borderId="7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BFAB6-CB67-404F-9CBD-0AE899340BCB}">
  <dimension ref="A1:M32"/>
  <sheetViews>
    <sheetView view="pageBreakPreview" zoomScale="80" zoomScaleNormal="100" zoomScaleSheetLayoutView="80" workbookViewId="0">
      <pane ySplit="7" topLeftCell="A8" activePane="bottomLeft" state="frozen"/>
      <selection pane="bottomLeft" sqref="A1:M1"/>
    </sheetView>
  </sheetViews>
  <sheetFormatPr defaultRowHeight="21.75" x14ac:dyDescent="0.5"/>
  <cols>
    <col min="1" max="1" width="26.625" style="2" customWidth="1"/>
    <col min="2" max="2" width="11.75" style="2" customWidth="1"/>
    <col min="3" max="3" width="15.125" style="2" customWidth="1"/>
    <col min="4" max="4" width="9" style="2"/>
    <col min="5" max="5" width="9.875" style="2" customWidth="1"/>
    <col min="6" max="6" width="8.875" style="2" customWidth="1"/>
    <col min="7" max="7" width="8.25" style="2" customWidth="1"/>
    <col min="8" max="8" width="12" style="2" customWidth="1"/>
    <col min="9" max="9" width="9.875" style="2" customWidth="1"/>
    <col min="10" max="12" width="12" style="2" customWidth="1"/>
    <col min="13" max="13" width="27.125" style="2" customWidth="1"/>
    <col min="14" max="16384" width="9" style="2"/>
  </cols>
  <sheetData>
    <row r="1" spans="1:13" s="1" customFormat="1" x14ac:dyDescent="0.5">
      <c r="A1" s="96" t="s">
        <v>193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s="1" customFormat="1" x14ac:dyDescent="0.5">
      <c r="A2" s="96" t="s">
        <v>184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1" customFormat="1" x14ac:dyDescent="0.5">
      <c r="A3" s="96" t="s">
        <v>170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5" spans="1:13" x14ac:dyDescent="0.5">
      <c r="A5" s="87" t="s">
        <v>0</v>
      </c>
      <c r="B5" s="87" t="s">
        <v>3</v>
      </c>
      <c r="C5" s="87"/>
      <c r="D5" s="87"/>
      <c r="E5" s="87" t="s">
        <v>4</v>
      </c>
      <c r="F5" s="87"/>
      <c r="G5" s="87"/>
      <c r="H5" s="97" t="s">
        <v>11</v>
      </c>
      <c r="I5" s="97"/>
      <c r="J5" s="88" t="s">
        <v>67</v>
      </c>
      <c r="K5" s="89"/>
      <c r="L5" s="90"/>
      <c r="M5" s="87" t="s">
        <v>10</v>
      </c>
    </row>
    <row r="6" spans="1:13" x14ac:dyDescent="0.5">
      <c r="A6" s="87"/>
      <c r="B6" s="87" t="s">
        <v>5</v>
      </c>
      <c r="C6" s="87" t="s">
        <v>185</v>
      </c>
      <c r="D6" s="87"/>
      <c r="E6" s="87" t="s">
        <v>8</v>
      </c>
      <c r="F6" s="87" t="s">
        <v>9</v>
      </c>
      <c r="G6" s="87" t="s">
        <v>2</v>
      </c>
      <c r="H6" s="91" t="s">
        <v>182</v>
      </c>
      <c r="I6" s="92"/>
      <c r="J6" s="3" t="s">
        <v>66</v>
      </c>
      <c r="K6" s="4" t="s">
        <v>66</v>
      </c>
      <c r="L6" s="5" t="s">
        <v>66</v>
      </c>
      <c r="M6" s="87"/>
    </row>
    <row r="7" spans="1:13" ht="43.5" x14ac:dyDescent="0.5">
      <c r="A7" s="87"/>
      <c r="B7" s="87"/>
      <c r="C7" s="6" t="s">
        <v>181</v>
      </c>
      <c r="D7" s="6" t="s">
        <v>7</v>
      </c>
      <c r="E7" s="87"/>
      <c r="F7" s="87"/>
      <c r="G7" s="87"/>
      <c r="H7" s="7" t="s">
        <v>12</v>
      </c>
      <c r="I7" s="7" t="s">
        <v>13</v>
      </c>
      <c r="J7" s="8" t="s">
        <v>70</v>
      </c>
      <c r="K7" s="8" t="s">
        <v>69</v>
      </c>
      <c r="L7" s="8" t="s">
        <v>68</v>
      </c>
      <c r="M7" s="87"/>
    </row>
    <row r="8" spans="1:13" x14ac:dyDescent="0.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5">
      <c r="A22" s="94" t="s">
        <v>190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4" spans="1:13" x14ac:dyDescent="0.5">
      <c r="B24" s="1"/>
    </row>
    <row r="25" spans="1:13" x14ac:dyDescent="0.5">
      <c r="B25" s="10"/>
      <c r="C25" s="11"/>
      <c r="K25" s="93" t="s">
        <v>186</v>
      </c>
      <c r="L25" s="93"/>
      <c r="M25" s="93"/>
    </row>
    <row r="26" spans="1:13" x14ac:dyDescent="0.5">
      <c r="B26" s="10"/>
      <c r="K26" s="93" t="s">
        <v>187</v>
      </c>
      <c r="L26" s="93"/>
      <c r="M26" s="93"/>
    </row>
    <row r="27" spans="1:13" x14ac:dyDescent="0.5">
      <c r="B27" s="12"/>
      <c r="K27" s="93" t="s">
        <v>188</v>
      </c>
      <c r="L27" s="93"/>
      <c r="M27" s="93"/>
    </row>
    <row r="28" spans="1:13" x14ac:dyDescent="0.5">
      <c r="B28" s="12"/>
    </row>
    <row r="29" spans="1:13" x14ac:dyDescent="0.5">
      <c r="B29" s="10"/>
    </row>
    <row r="30" spans="1:13" x14ac:dyDescent="0.5">
      <c r="B30" s="12"/>
    </row>
    <row r="31" spans="1:13" x14ac:dyDescent="0.5">
      <c r="B31" s="12"/>
    </row>
    <row r="32" spans="1:13" x14ac:dyDescent="0.5">
      <c r="B32" s="12"/>
    </row>
  </sheetData>
  <mergeCells count="19">
    <mergeCell ref="K27:M27"/>
    <mergeCell ref="A22:M22"/>
    <mergeCell ref="A1:M1"/>
    <mergeCell ref="A2:M2"/>
    <mergeCell ref="A3:M3"/>
    <mergeCell ref="A5:A7"/>
    <mergeCell ref="B5:D5"/>
    <mergeCell ref="E5:G5"/>
    <mergeCell ref="H5:I5"/>
    <mergeCell ref="M5:M7"/>
    <mergeCell ref="B6:B7"/>
    <mergeCell ref="C6:D6"/>
    <mergeCell ref="E6:E7"/>
    <mergeCell ref="F6:F7"/>
    <mergeCell ref="G6:G7"/>
    <mergeCell ref="J5:L5"/>
    <mergeCell ref="H6:I6"/>
    <mergeCell ref="K26:M26"/>
    <mergeCell ref="K25:M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FAD50-41A8-4CAE-BD70-4474401B7E8E}">
  <dimension ref="A1:M41"/>
  <sheetViews>
    <sheetView view="pageBreakPreview" zoomScale="60" zoomScaleNormal="80" workbookViewId="0">
      <pane ySplit="7" topLeftCell="A8" activePane="bottomLeft" state="frozen"/>
      <selection pane="bottomLeft" activeCell="G20" sqref="G20"/>
    </sheetView>
  </sheetViews>
  <sheetFormatPr defaultRowHeight="24" x14ac:dyDescent="0.55000000000000004"/>
  <cols>
    <col min="1" max="1" width="47.625" style="14" customWidth="1"/>
    <col min="2" max="2" width="14.875" style="14" customWidth="1"/>
    <col min="3" max="3" width="21.625" style="14" customWidth="1"/>
    <col min="4" max="4" width="9" style="14"/>
    <col min="5" max="5" width="29.875" style="14" customWidth="1"/>
    <col min="6" max="6" width="11.625" style="14" customWidth="1"/>
    <col min="7" max="12" width="12" style="14" customWidth="1"/>
    <col min="13" max="13" width="45.875" style="14" customWidth="1"/>
    <col min="14" max="16384" width="9" style="14"/>
  </cols>
  <sheetData>
    <row r="1" spans="1:13" s="13" customFormat="1" x14ac:dyDescent="0.55000000000000004">
      <c r="A1" s="103" t="s">
        <v>191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s="13" customFormat="1" x14ac:dyDescent="0.55000000000000004">
      <c r="A2" s="103" t="s">
        <v>183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s="13" customFormat="1" x14ac:dyDescent="0.55000000000000004">
      <c r="A3" s="103" t="s">
        <v>171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5" spans="1:13" x14ac:dyDescent="0.55000000000000004">
      <c r="A5" s="98" t="s">
        <v>0</v>
      </c>
      <c r="B5" s="98" t="s">
        <v>3</v>
      </c>
      <c r="C5" s="98"/>
      <c r="D5" s="98"/>
      <c r="E5" s="98" t="s">
        <v>4</v>
      </c>
      <c r="F5" s="98"/>
      <c r="G5" s="98"/>
      <c r="H5" s="104" t="s">
        <v>11</v>
      </c>
      <c r="I5" s="104"/>
      <c r="J5" s="105" t="s">
        <v>67</v>
      </c>
      <c r="K5" s="106"/>
      <c r="L5" s="107"/>
      <c r="M5" s="98" t="s">
        <v>10</v>
      </c>
    </row>
    <row r="6" spans="1:13" x14ac:dyDescent="0.55000000000000004">
      <c r="A6" s="98"/>
      <c r="B6" s="98" t="s">
        <v>5</v>
      </c>
      <c r="C6" s="98" t="s">
        <v>185</v>
      </c>
      <c r="D6" s="98"/>
      <c r="E6" s="98" t="s">
        <v>8</v>
      </c>
      <c r="F6" s="98" t="s">
        <v>9</v>
      </c>
      <c r="G6" s="98" t="s">
        <v>2</v>
      </c>
      <c r="H6" s="99" t="s">
        <v>182</v>
      </c>
      <c r="I6" s="100"/>
      <c r="J6" s="86" t="s">
        <v>189</v>
      </c>
      <c r="K6" s="86" t="s">
        <v>189</v>
      </c>
      <c r="L6" s="86" t="s">
        <v>189</v>
      </c>
      <c r="M6" s="98"/>
    </row>
    <row r="7" spans="1:13" ht="48" x14ac:dyDescent="0.55000000000000004">
      <c r="A7" s="98"/>
      <c r="B7" s="98"/>
      <c r="C7" s="18" t="s">
        <v>181</v>
      </c>
      <c r="D7" s="18" t="s">
        <v>7</v>
      </c>
      <c r="E7" s="98"/>
      <c r="F7" s="98"/>
      <c r="G7" s="98"/>
      <c r="H7" s="19" t="s">
        <v>12</v>
      </c>
      <c r="I7" s="19" t="s">
        <v>13</v>
      </c>
      <c r="J7" s="20" t="s">
        <v>70</v>
      </c>
      <c r="K7" s="20" t="s">
        <v>69</v>
      </c>
      <c r="L7" s="20" t="s">
        <v>68</v>
      </c>
      <c r="M7" s="98"/>
    </row>
    <row r="8" spans="1:13" x14ac:dyDescent="0.5500000000000000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5500000000000000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x14ac:dyDescent="0.5500000000000000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5500000000000000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x14ac:dyDescent="0.5500000000000000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x14ac:dyDescent="0.5500000000000000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5500000000000000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x14ac:dyDescent="0.55000000000000004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x14ac:dyDescent="0.55000000000000004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5500000000000000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x14ac:dyDescent="0.5500000000000000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x14ac:dyDescent="0.5500000000000000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5500000000000000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x14ac:dyDescent="0.5500000000000000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5500000000000000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5500000000000000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x14ac:dyDescent="0.5500000000000000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5500000000000000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x14ac:dyDescent="0.5500000000000000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x14ac:dyDescent="0.5500000000000000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x14ac:dyDescent="0.5500000000000000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x14ac:dyDescent="0.5500000000000000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x14ac:dyDescent="0.5500000000000000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55000000000000004">
      <c r="A31" s="101" t="s">
        <v>190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3" spans="2:13" x14ac:dyDescent="0.55000000000000004">
      <c r="B33" s="13"/>
      <c r="K33" s="93" t="s">
        <v>186</v>
      </c>
      <c r="L33" s="93"/>
      <c r="M33" s="93"/>
    </row>
    <row r="34" spans="2:13" x14ac:dyDescent="0.55000000000000004">
      <c r="B34" s="22"/>
      <c r="C34" s="23"/>
      <c r="K34" s="93" t="s">
        <v>187</v>
      </c>
      <c r="L34" s="93"/>
      <c r="M34" s="93"/>
    </row>
    <row r="35" spans="2:13" x14ac:dyDescent="0.55000000000000004">
      <c r="B35" s="22"/>
      <c r="K35" s="93" t="s">
        <v>188</v>
      </c>
      <c r="L35" s="93"/>
      <c r="M35" s="93"/>
    </row>
    <row r="36" spans="2:13" x14ac:dyDescent="0.55000000000000004">
      <c r="B36" s="24"/>
    </row>
    <row r="37" spans="2:13" x14ac:dyDescent="0.55000000000000004">
      <c r="B37" s="24"/>
    </row>
    <row r="38" spans="2:13" x14ac:dyDescent="0.55000000000000004">
      <c r="B38" s="22"/>
    </row>
    <row r="39" spans="2:13" x14ac:dyDescent="0.55000000000000004">
      <c r="B39" s="24"/>
    </row>
    <row r="40" spans="2:13" x14ac:dyDescent="0.55000000000000004">
      <c r="B40" s="24"/>
    </row>
    <row r="41" spans="2:13" x14ac:dyDescent="0.55000000000000004">
      <c r="B41" s="24"/>
    </row>
  </sheetData>
  <mergeCells count="19">
    <mergeCell ref="K35:M35"/>
    <mergeCell ref="A31:M31"/>
    <mergeCell ref="A1:M1"/>
    <mergeCell ref="A2:M2"/>
    <mergeCell ref="A3:M3"/>
    <mergeCell ref="A5:A7"/>
    <mergeCell ref="B5:D5"/>
    <mergeCell ref="E5:G5"/>
    <mergeCell ref="H5:I5"/>
    <mergeCell ref="J5:L5"/>
    <mergeCell ref="M5:M7"/>
    <mergeCell ref="B6:B7"/>
    <mergeCell ref="C6:D6"/>
    <mergeCell ref="E6:E7"/>
    <mergeCell ref="F6:F7"/>
    <mergeCell ref="G6:G7"/>
    <mergeCell ref="H6:I6"/>
    <mergeCell ref="K33:M33"/>
    <mergeCell ref="K34:M34"/>
  </mergeCell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9DE4-76FC-49C9-86A7-78DF28C07750}">
  <dimension ref="A1:O129"/>
  <sheetViews>
    <sheetView tabSelected="1" view="pageBreakPreview" zoomScaleNormal="100" zoomScaleSheetLayoutView="100" workbookViewId="0">
      <pane ySplit="7" topLeftCell="A8" activePane="bottomLeft" state="frozen"/>
      <selection pane="bottomLeft" activeCell="A3" sqref="A3:N3"/>
    </sheetView>
  </sheetViews>
  <sheetFormatPr defaultRowHeight="24" x14ac:dyDescent="0.55000000000000004"/>
  <cols>
    <col min="1" max="1" width="46.125" style="14" customWidth="1"/>
    <col min="2" max="2" width="14.875" style="14" customWidth="1"/>
    <col min="3" max="3" width="19.625" style="14" customWidth="1"/>
    <col min="4" max="4" width="10.125" style="14" customWidth="1"/>
    <col min="5" max="5" width="21.375" style="14" customWidth="1"/>
    <col min="6" max="6" width="29.875" style="85" customWidth="1"/>
    <col min="7" max="7" width="11.625" style="14" customWidth="1"/>
    <col min="8" max="10" width="12" style="14" customWidth="1"/>
    <col min="11" max="11" width="9.375" style="14" customWidth="1"/>
    <col min="12" max="12" width="10.125" style="14" customWidth="1"/>
    <col min="13" max="13" width="8" style="14" customWidth="1"/>
    <col min="14" max="14" width="43.375" style="14" customWidth="1"/>
    <col min="15" max="16384" width="9" style="14"/>
  </cols>
  <sheetData>
    <row r="1" spans="1:14" s="13" customFormat="1" x14ac:dyDescent="0.55000000000000004">
      <c r="A1" s="103" t="s">
        <v>192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s="13" customFormat="1" x14ac:dyDescent="0.55000000000000004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s="13" customFormat="1" x14ac:dyDescent="0.55000000000000004">
      <c r="A3" s="103" t="s">
        <v>14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5" spans="1:14" x14ac:dyDescent="0.55000000000000004">
      <c r="A5" s="131" t="s">
        <v>15</v>
      </c>
      <c r="B5" s="134" t="s">
        <v>3</v>
      </c>
      <c r="C5" s="135"/>
      <c r="D5" s="135"/>
      <c r="E5" s="136"/>
      <c r="F5" s="129" t="s">
        <v>4</v>
      </c>
      <c r="G5" s="129"/>
      <c r="H5" s="129"/>
      <c r="I5" s="104" t="s">
        <v>11</v>
      </c>
      <c r="J5" s="104"/>
      <c r="K5" s="105" t="s">
        <v>67</v>
      </c>
      <c r="L5" s="106"/>
      <c r="M5" s="107"/>
      <c r="N5" s="130" t="s">
        <v>10</v>
      </c>
    </row>
    <row r="6" spans="1:14" x14ac:dyDescent="0.55000000000000004">
      <c r="A6" s="132"/>
      <c r="B6" s="129" t="s">
        <v>5</v>
      </c>
      <c r="C6" s="134" t="s">
        <v>6</v>
      </c>
      <c r="D6" s="135"/>
      <c r="E6" s="136"/>
      <c r="F6" s="129" t="s">
        <v>8</v>
      </c>
      <c r="G6" s="129" t="s">
        <v>9</v>
      </c>
      <c r="H6" s="129" t="s">
        <v>2</v>
      </c>
      <c r="I6" s="99" t="s">
        <v>182</v>
      </c>
      <c r="J6" s="100"/>
      <c r="K6" s="15" t="s">
        <v>66</v>
      </c>
      <c r="L6" s="16" t="s">
        <v>66</v>
      </c>
      <c r="M6" s="17" t="s">
        <v>66</v>
      </c>
      <c r="N6" s="130"/>
    </row>
    <row r="7" spans="1:14" ht="48" x14ac:dyDescent="0.55000000000000004">
      <c r="A7" s="133"/>
      <c r="B7" s="129"/>
      <c r="C7" s="25" t="s">
        <v>3</v>
      </c>
      <c r="D7" s="25" t="s">
        <v>7</v>
      </c>
      <c r="E7" s="25" t="s">
        <v>48</v>
      </c>
      <c r="F7" s="129"/>
      <c r="G7" s="129"/>
      <c r="H7" s="129"/>
      <c r="I7" s="19" t="s">
        <v>12</v>
      </c>
      <c r="J7" s="19" t="s">
        <v>13</v>
      </c>
      <c r="K7" s="20" t="s">
        <v>70</v>
      </c>
      <c r="L7" s="20" t="s">
        <v>69</v>
      </c>
      <c r="M7" s="20" t="s">
        <v>68</v>
      </c>
      <c r="N7" s="130"/>
    </row>
    <row r="8" spans="1:14" s="32" customFormat="1" x14ac:dyDescent="0.55000000000000004">
      <c r="A8" s="26" t="s">
        <v>26</v>
      </c>
      <c r="B8" s="27">
        <f>+B9</f>
        <v>820200</v>
      </c>
      <c r="C8" s="27">
        <f>+C9</f>
        <v>0</v>
      </c>
      <c r="D8" s="28">
        <f>+C8*100/B8</f>
        <v>0</v>
      </c>
      <c r="E8" s="28">
        <f>+B8-C8</f>
        <v>820200</v>
      </c>
      <c r="F8" s="29"/>
      <c r="G8" s="30"/>
      <c r="H8" s="30"/>
      <c r="I8" s="31"/>
      <c r="J8" s="31"/>
      <c r="K8" s="31"/>
      <c r="L8" s="31"/>
      <c r="M8" s="31"/>
      <c r="N8" s="30"/>
    </row>
    <row r="9" spans="1:14" s="36" customFormat="1" x14ac:dyDescent="0.55000000000000004">
      <c r="A9" s="33" t="s">
        <v>27</v>
      </c>
      <c r="B9" s="34">
        <f>+B10+B13+B16+B19+B22+B25+B27+B29</f>
        <v>820200</v>
      </c>
      <c r="C9" s="34">
        <f>+C10+C13+C16+C19+C22+C25+C27+C29</f>
        <v>0</v>
      </c>
      <c r="D9" s="34">
        <f t="shared" ref="D9:D73" si="0">+C9*100/B9</f>
        <v>0</v>
      </c>
      <c r="E9" s="34">
        <f t="shared" ref="E9:E73" si="1">+B9-C9</f>
        <v>820200</v>
      </c>
      <c r="F9" s="35"/>
      <c r="G9" s="18"/>
      <c r="H9" s="18"/>
      <c r="I9" s="19"/>
      <c r="J9" s="19"/>
      <c r="K9" s="19"/>
      <c r="L9" s="19"/>
      <c r="M9" s="19"/>
      <c r="N9" s="18"/>
    </row>
    <row r="10" spans="1:14" ht="48" x14ac:dyDescent="0.55000000000000004">
      <c r="A10" s="37" t="s">
        <v>28</v>
      </c>
      <c r="B10" s="38">
        <f>+B11</f>
        <v>50000</v>
      </c>
      <c r="C10" s="38">
        <f>+C11</f>
        <v>0</v>
      </c>
      <c r="D10" s="38">
        <f>+C10*100/B10</f>
        <v>0</v>
      </c>
      <c r="E10" s="38">
        <f t="shared" si="1"/>
        <v>50000</v>
      </c>
      <c r="F10" s="39"/>
      <c r="G10" s="40"/>
      <c r="H10" s="40"/>
      <c r="I10" s="41"/>
      <c r="J10" s="41"/>
      <c r="K10" s="41"/>
      <c r="L10" s="41"/>
      <c r="M10" s="41"/>
      <c r="N10" s="40"/>
    </row>
    <row r="11" spans="1:14" ht="31.5" customHeight="1" x14ac:dyDescent="0.55000000000000004">
      <c r="A11" s="125" t="s">
        <v>29</v>
      </c>
      <c r="B11" s="127">
        <v>50000</v>
      </c>
      <c r="C11" s="119"/>
      <c r="D11" s="127">
        <f t="shared" si="0"/>
        <v>0</v>
      </c>
      <c r="E11" s="127">
        <f t="shared" si="1"/>
        <v>50000</v>
      </c>
      <c r="F11" s="42" t="s">
        <v>49</v>
      </c>
      <c r="G11" s="18" t="s">
        <v>50</v>
      </c>
      <c r="H11" s="18"/>
      <c r="I11" s="117"/>
      <c r="J11" s="117"/>
      <c r="K11" s="117"/>
      <c r="L11" s="117"/>
      <c r="M11" s="117"/>
      <c r="N11" s="119"/>
    </row>
    <row r="12" spans="1:14" x14ac:dyDescent="0.55000000000000004">
      <c r="A12" s="126"/>
      <c r="B12" s="128"/>
      <c r="C12" s="120"/>
      <c r="D12" s="128" t="e">
        <f t="shared" si="0"/>
        <v>#DIV/0!</v>
      </c>
      <c r="E12" s="128"/>
      <c r="F12" s="35" t="s">
        <v>51</v>
      </c>
      <c r="G12" s="18" t="s">
        <v>52</v>
      </c>
      <c r="H12" s="18"/>
      <c r="I12" s="118"/>
      <c r="J12" s="118"/>
      <c r="K12" s="118"/>
      <c r="L12" s="118"/>
      <c r="M12" s="118"/>
      <c r="N12" s="120"/>
    </row>
    <row r="13" spans="1:14" ht="48" x14ac:dyDescent="0.55000000000000004">
      <c r="A13" s="37" t="s">
        <v>30</v>
      </c>
      <c r="B13" s="38">
        <f>+B14+B15</f>
        <v>197400</v>
      </c>
      <c r="C13" s="38">
        <f>+C14+C15</f>
        <v>0</v>
      </c>
      <c r="D13" s="38">
        <f t="shared" si="0"/>
        <v>0</v>
      </c>
      <c r="E13" s="38">
        <f t="shared" si="1"/>
        <v>197400</v>
      </c>
      <c r="F13" s="43"/>
      <c r="G13" s="40"/>
      <c r="H13" s="40"/>
      <c r="I13" s="41"/>
      <c r="J13" s="41"/>
      <c r="K13" s="41"/>
      <c r="L13" s="41"/>
      <c r="M13" s="41"/>
      <c r="N13" s="40"/>
    </row>
    <row r="14" spans="1:14" x14ac:dyDescent="0.55000000000000004">
      <c r="A14" s="44" t="s">
        <v>31</v>
      </c>
      <c r="B14" s="34">
        <v>65000</v>
      </c>
      <c r="C14" s="18"/>
      <c r="D14" s="34">
        <f t="shared" si="0"/>
        <v>0</v>
      </c>
      <c r="E14" s="34">
        <f t="shared" si="1"/>
        <v>65000</v>
      </c>
      <c r="F14" s="35" t="s">
        <v>53</v>
      </c>
      <c r="G14" s="18" t="s">
        <v>54</v>
      </c>
      <c r="H14" s="18"/>
      <c r="I14" s="19"/>
      <c r="J14" s="19"/>
      <c r="K14" s="19"/>
      <c r="L14" s="19"/>
      <c r="M14" s="19"/>
      <c r="N14" s="18"/>
    </row>
    <row r="15" spans="1:14" s="46" customFormat="1" ht="49.5" customHeight="1" x14ac:dyDescent="0.2">
      <c r="A15" s="45" t="s">
        <v>32</v>
      </c>
      <c r="B15" s="34">
        <v>132400</v>
      </c>
      <c r="C15" s="18"/>
      <c r="D15" s="34">
        <f t="shared" si="0"/>
        <v>0</v>
      </c>
      <c r="E15" s="34">
        <f t="shared" si="1"/>
        <v>132400</v>
      </c>
      <c r="F15" s="42" t="s">
        <v>55</v>
      </c>
      <c r="G15" s="18" t="s">
        <v>56</v>
      </c>
      <c r="H15" s="18"/>
      <c r="I15" s="19"/>
      <c r="J15" s="19"/>
      <c r="K15" s="19"/>
      <c r="L15" s="19"/>
      <c r="M15" s="19"/>
      <c r="N15" s="18"/>
    </row>
    <row r="16" spans="1:14" ht="48" x14ac:dyDescent="0.55000000000000004">
      <c r="A16" s="37" t="s">
        <v>33</v>
      </c>
      <c r="B16" s="38">
        <f>+B17+B18</f>
        <v>26200</v>
      </c>
      <c r="C16" s="38">
        <f>+C17+C18</f>
        <v>0</v>
      </c>
      <c r="D16" s="38">
        <f t="shared" si="0"/>
        <v>0</v>
      </c>
      <c r="E16" s="38">
        <f t="shared" si="1"/>
        <v>26200</v>
      </c>
      <c r="F16" s="43"/>
      <c r="G16" s="40"/>
      <c r="H16" s="40"/>
      <c r="I16" s="41"/>
      <c r="J16" s="41"/>
      <c r="K16" s="41"/>
      <c r="L16" s="41"/>
      <c r="M16" s="41"/>
      <c r="N16" s="40"/>
    </row>
    <row r="17" spans="1:15" ht="48" x14ac:dyDescent="0.55000000000000004">
      <c r="A17" s="44" t="s">
        <v>34</v>
      </c>
      <c r="B17" s="34">
        <v>19900</v>
      </c>
      <c r="C17" s="18"/>
      <c r="D17" s="34">
        <f t="shared" si="0"/>
        <v>0</v>
      </c>
      <c r="E17" s="34">
        <f t="shared" si="1"/>
        <v>19900</v>
      </c>
      <c r="F17" s="42" t="s">
        <v>57</v>
      </c>
      <c r="G17" s="18"/>
      <c r="H17" s="18"/>
      <c r="I17" s="19"/>
      <c r="J17" s="19"/>
      <c r="K17" s="19"/>
      <c r="L17" s="19"/>
      <c r="M17" s="19"/>
      <c r="N17" s="18"/>
    </row>
    <row r="18" spans="1:15" x14ac:dyDescent="0.55000000000000004">
      <c r="A18" s="44" t="s">
        <v>35</v>
      </c>
      <c r="B18" s="34">
        <v>6300</v>
      </c>
      <c r="C18" s="18"/>
      <c r="D18" s="34">
        <f t="shared" si="0"/>
        <v>0</v>
      </c>
      <c r="E18" s="34">
        <f t="shared" si="1"/>
        <v>6300</v>
      </c>
      <c r="F18" s="35"/>
      <c r="G18" s="18"/>
      <c r="H18" s="18"/>
      <c r="I18" s="19"/>
      <c r="J18" s="19"/>
      <c r="K18" s="19"/>
      <c r="L18" s="19"/>
      <c r="M18" s="19"/>
      <c r="N18" s="18"/>
    </row>
    <row r="19" spans="1:15" ht="72" x14ac:dyDescent="0.55000000000000004">
      <c r="A19" s="37" t="s">
        <v>36</v>
      </c>
      <c r="B19" s="38">
        <f>+B20+B21</f>
        <v>21500</v>
      </c>
      <c r="C19" s="38">
        <f>+C20+C21</f>
        <v>0</v>
      </c>
      <c r="D19" s="38">
        <f t="shared" si="0"/>
        <v>0</v>
      </c>
      <c r="E19" s="38">
        <f t="shared" si="1"/>
        <v>21500</v>
      </c>
      <c r="F19" s="43"/>
      <c r="G19" s="40"/>
      <c r="H19" s="40"/>
      <c r="I19" s="41"/>
      <c r="J19" s="41"/>
      <c r="K19" s="41"/>
      <c r="L19" s="41"/>
      <c r="M19" s="41"/>
      <c r="N19" s="40"/>
    </row>
    <row r="20" spans="1:15" ht="48" x14ac:dyDescent="0.55000000000000004">
      <c r="A20" s="44" t="s">
        <v>37</v>
      </c>
      <c r="B20" s="34">
        <v>5500</v>
      </c>
      <c r="C20" s="18"/>
      <c r="D20" s="34">
        <f t="shared" si="0"/>
        <v>0</v>
      </c>
      <c r="E20" s="34">
        <f t="shared" si="1"/>
        <v>5500</v>
      </c>
      <c r="F20" s="42" t="s">
        <v>58</v>
      </c>
      <c r="G20" s="18"/>
      <c r="H20" s="18"/>
      <c r="I20" s="19"/>
      <c r="J20" s="19"/>
      <c r="K20" s="19"/>
      <c r="L20" s="19"/>
      <c r="M20" s="19"/>
      <c r="N20" s="18"/>
    </row>
    <row r="21" spans="1:15" ht="48" x14ac:dyDescent="0.55000000000000004">
      <c r="A21" s="44" t="s">
        <v>38</v>
      </c>
      <c r="B21" s="34">
        <v>16000</v>
      </c>
      <c r="C21" s="18"/>
      <c r="D21" s="34">
        <f t="shared" si="0"/>
        <v>0</v>
      </c>
      <c r="E21" s="34">
        <f t="shared" si="1"/>
        <v>16000</v>
      </c>
      <c r="F21" s="35"/>
      <c r="G21" s="18"/>
      <c r="H21" s="18"/>
      <c r="I21" s="19"/>
      <c r="J21" s="19"/>
      <c r="K21" s="19"/>
      <c r="L21" s="19"/>
      <c r="M21" s="19"/>
      <c r="N21" s="18"/>
    </row>
    <row r="22" spans="1:15" ht="48" x14ac:dyDescent="0.55000000000000004">
      <c r="A22" s="37" t="s">
        <v>39</v>
      </c>
      <c r="B22" s="38">
        <f>+B23</f>
        <v>254700</v>
      </c>
      <c r="C22" s="38">
        <f>+C23</f>
        <v>0</v>
      </c>
      <c r="D22" s="38">
        <f t="shared" si="0"/>
        <v>0</v>
      </c>
      <c r="E22" s="38">
        <f t="shared" si="1"/>
        <v>254700</v>
      </c>
      <c r="F22" s="43"/>
      <c r="G22" s="40"/>
      <c r="H22" s="40"/>
      <c r="I22" s="41"/>
      <c r="J22" s="41"/>
      <c r="K22" s="41"/>
      <c r="L22" s="41"/>
      <c r="M22" s="41"/>
      <c r="N22" s="40"/>
    </row>
    <row r="23" spans="1:15" x14ac:dyDescent="0.55000000000000004">
      <c r="A23" s="125" t="s">
        <v>40</v>
      </c>
      <c r="B23" s="127">
        <v>254700</v>
      </c>
      <c r="C23" s="119"/>
      <c r="D23" s="127">
        <f t="shared" si="0"/>
        <v>0</v>
      </c>
      <c r="E23" s="127">
        <f t="shared" si="1"/>
        <v>254700</v>
      </c>
      <c r="F23" s="35" t="s">
        <v>59</v>
      </c>
      <c r="G23" s="18" t="s">
        <v>54</v>
      </c>
      <c r="H23" s="18"/>
      <c r="I23" s="117"/>
      <c r="J23" s="117"/>
      <c r="K23" s="117"/>
      <c r="L23" s="117"/>
      <c r="M23" s="117"/>
      <c r="N23" s="119"/>
    </row>
    <row r="24" spans="1:15" x14ac:dyDescent="0.55000000000000004">
      <c r="A24" s="126"/>
      <c r="B24" s="128"/>
      <c r="C24" s="120"/>
      <c r="D24" s="128" t="e">
        <f t="shared" si="0"/>
        <v>#DIV/0!</v>
      </c>
      <c r="E24" s="128"/>
      <c r="F24" s="35" t="s">
        <v>60</v>
      </c>
      <c r="G24" s="18" t="s">
        <v>61</v>
      </c>
      <c r="H24" s="18"/>
      <c r="I24" s="118"/>
      <c r="J24" s="118"/>
      <c r="K24" s="118"/>
      <c r="L24" s="118"/>
      <c r="M24" s="118"/>
      <c r="N24" s="120"/>
    </row>
    <row r="25" spans="1:15" ht="48" x14ac:dyDescent="0.55000000000000004">
      <c r="A25" s="37" t="s">
        <v>41</v>
      </c>
      <c r="B25" s="38">
        <f>+B26</f>
        <v>4400</v>
      </c>
      <c r="C25" s="38">
        <f>+C26</f>
        <v>0</v>
      </c>
      <c r="D25" s="38">
        <f t="shared" si="0"/>
        <v>0</v>
      </c>
      <c r="E25" s="38">
        <f t="shared" si="1"/>
        <v>4400</v>
      </c>
      <c r="F25" s="43"/>
      <c r="G25" s="40"/>
      <c r="H25" s="40"/>
      <c r="I25" s="41"/>
      <c r="J25" s="41"/>
      <c r="K25" s="41"/>
      <c r="L25" s="41"/>
      <c r="M25" s="41"/>
      <c r="N25" s="40"/>
    </row>
    <row r="26" spans="1:15" ht="72" x14ac:dyDescent="0.55000000000000004">
      <c r="A26" s="44" t="s">
        <v>42</v>
      </c>
      <c r="B26" s="34">
        <v>4400</v>
      </c>
      <c r="C26" s="18"/>
      <c r="D26" s="34">
        <f t="shared" si="0"/>
        <v>0</v>
      </c>
      <c r="E26" s="34">
        <f t="shared" si="1"/>
        <v>4400</v>
      </c>
      <c r="F26" s="42" t="s">
        <v>62</v>
      </c>
      <c r="G26" s="18" t="s">
        <v>54</v>
      </c>
      <c r="H26" s="18"/>
      <c r="I26" s="19"/>
      <c r="J26" s="19"/>
      <c r="K26" s="19"/>
      <c r="L26" s="19"/>
      <c r="M26" s="19"/>
      <c r="N26" s="18"/>
    </row>
    <row r="27" spans="1:15" ht="48" x14ac:dyDescent="0.55000000000000004">
      <c r="A27" s="37" t="s">
        <v>43</v>
      </c>
      <c r="B27" s="38">
        <f>+B28</f>
        <v>30000</v>
      </c>
      <c r="C27" s="38">
        <f>+C28</f>
        <v>0</v>
      </c>
      <c r="D27" s="38">
        <f t="shared" si="0"/>
        <v>0</v>
      </c>
      <c r="E27" s="38">
        <f t="shared" si="1"/>
        <v>30000</v>
      </c>
      <c r="F27" s="43"/>
      <c r="G27" s="40"/>
      <c r="H27" s="40"/>
      <c r="I27" s="41"/>
      <c r="J27" s="41"/>
      <c r="K27" s="41"/>
      <c r="L27" s="41"/>
      <c r="M27" s="41"/>
      <c r="N27" s="40"/>
    </row>
    <row r="28" spans="1:15" ht="48" x14ac:dyDescent="0.55000000000000004">
      <c r="A28" s="44" t="s">
        <v>44</v>
      </c>
      <c r="B28" s="34">
        <v>30000</v>
      </c>
      <c r="C28" s="18"/>
      <c r="D28" s="34">
        <f t="shared" si="0"/>
        <v>0</v>
      </c>
      <c r="E28" s="34">
        <f t="shared" si="1"/>
        <v>30000</v>
      </c>
      <c r="F28" s="42" t="s">
        <v>63</v>
      </c>
      <c r="G28" s="18" t="s">
        <v>54</v>
      </c>
      <c r="H28" s="18"/>
      <c r="I28" s="19"/>
      <c r="J28" s="19"/>
      <c r="K28" s="19"/>
      <c r="L28" s="19"/>
      <c r="M28" s="19"/>
      <c r="N28" s="18"/>
    </row>
    <row r="29" spans="1:15" x14ac:dyDescent="0.55000000000000004">
      <c r="A29" s="37" t="s">
        <v>45</v>
      </c>
      <c r="B29" s="38">
        <f>+B30</f>
        <v>236000</v>
      </c>
      <c r="C29" s="38">
        <f>+C30</f>
        <v>0</v>
      </c>
      <c r="D29" s="38">
        <f t="shared" si="0"/>
        <v>0</v>
      </c>
      <c r="E29" s="38">
        <f t="shared" si="1"/>
        <v>236000</v>
      </c>
      <c r="F29" s="43"/>
      <c r="G29" s="40"/>
      <c r="H29" s="40"/>
      <c r="I29" s="41"/>
      <c r="J29" s="41"/>
      <c r="K29" s="41"/>
      <c r="L29" s="41"/>
      <c r="M29" s="41"/>
      <c r="N29" s="40"/>
    </row>
    <row r="30" spans="1:15" ht="72" x14ac:dyDescent="0.55000000000000004">
      <c r="A30" s="44" t="s">
        <v>46</v>
      </c>
      <c r="B30" s="34">
        <v>236000</v>
      </c>
      <c r="C30" s="18"/>
      <c r="D30" s="34">
        <f t="shared" si="0"/>
        <v>0</v>
      </c>
      <c r="E30" s="34">
        <f t="shared" si="1"/>
        <v>236000</v>
      </c>
      <c r="F30" s="42" t="s">
        <v>65</v>
      </c>
      <c r="G30" s="18" t="s">
        <v>64</v>
      </c>
      <c r="H30" s="18"/>
      <c r="I30" s="19"/>
      <c r="J30" s="19"/>
      <c r="K30" s="19"/>
      <c r="L30" s="19"/>
      <c r="M30" s="19"/>
      <c r="N30" s="18"/>
      <c r="O30" s="36"/>
    </row>
    <row r="31" spans="1:15" s="32" customFormat="1" x14ac:dyDescent="0.55000000000000004">
      <c r="A31" s="32" t="s">
        <v>47</v>
      </c>
      <c r="B31" s="27">
        <f>+B32+B46</f>
        <v>6655526</v>
      </c>
      <c r="C31" s="27">
        <f>+C32+C46</f>
        <v>0</v>
      </c>
      <c r="D31" s="27">
        <f t="shared" si="0"/>
        <v>0</v>
      </c>
      <c r="E31" s="27">
        <f t="shared" si="1"/>
        <v>6655526</v>
      </c>
      <c r="F31" s="29"/>
      <c r="G31" s="30"/>
      <c r="H31" s="30"/>
      <c r="I31" s="31"/>
      <c r="J31" s="31"/>
      <c r="K31" s="31"/>
      <c r="L31" s="31"/>
      <c r="M31" s="31"/>
      <c r="N31" s="30"/>
    </row>
    <row r="32" spans="1:15" s="13" customFormat="1" x14ac:dyDescent="0.55000000000000004">
      <c r="A32" s="47" t="s">
        <v>16</v>
      </c>
      <c r="B32" s="48">
        <f>+B33+B42</f>
        <v>570900</v>
      </c>
      <c r="C32" s="48">
        <f>+C33+C42</f>
        <v>0</v>
      </c>
      <c r="D32" s="48">
        <f t="shared" si="0"/>
        <v>0</v>
      </c>
      <c r="E32" s="48">
        <f t="shared" si="1"/>
        <v>570900</v>
      </c>
      <c r="F32" s="49"/>
      <c r="G32" s="47"/>
      <c r="H32" s="47"/>
      <c r="I32" s="47"/>
      <c r="J32" s="47"/>
      <c r="K32" s="47"/>
      <c r="L32" s="47"/>
      <c r="M32" s="47"/>
      <c r="N32" s="47"/>
    </row>
    <row r="33" spans="1:14" ht="48" x14ac:dyDescent="0.55000000000000004">
      <c r="A33" s="50" t="s">
        <v>17</v>
      </c>
      <c r="B33" s="51">
        <f>+B34+B37</f>
        <v>498900</v>
      </c>
      <c r="C33" s="51">
        <f>+C34+C37</f>
        <v>0</v>
      </c>
      <c r="D33" s="51">
        <f t="shared" si="0"/>
        <v>0</v>
      </c>
      <c r="E33" s="51">
        <f t="shared" si="1"/>
        <v>498900</v>
      </c>
      <c r="F33" s="52"/>
      <c r="G33" s="53"/>
      <c r="H33" s="53"/>
      <c r="I33" s="53"/>
      <c r="J33" s="53"/>
      <c r="K33" s="53"/>
      <c r="L33" s="53"/>
      <c r="M33" s="53"/>
      <c r="N33" s="53"/>
    </row>
    <row r="34" spans="1:14" ht="48" x14ac:dyDescent="0.55000000000000004">
      <c r="A34" s="37" t="s">
        <v>18</v>
      </c>
      <c r="B34" s="54">
        <f>+B35+B36</f>
        <v>275500</v>
      </c>
      <c r="C34" s="54">
        <f>+C35+C36</f>
        <v>0</v>
      </c>
      <c r="D34" s="54">
        <f t="shared" si="0"/>
        <v>0</v>
      </c>
      <c r="E34" s="54">
        <f t="shared" si="1"/>
        <v>275500</v>
      </c>
      <c r="F34" s="55"/>
      <c r="G34" s="56"/>
      <c r="H34" s="56"/>
      <c r="I34" s="56"/>
      <c r="J34" s="56"/>
      <c r="K34" s="56"/>
      <c r="L34" s="56"/>
      <c r="M34" s="56"/>
      <c r="N34" s="56"/>
    </row>
    <row r="35" spans="1:14" ht="48" x14ac:dyDescent="0.55000000000000004">
      <c r="A35" s="44" t="s">
        <v>19</v>
      </c>
      <c r="B35" s="57">
        <v>106500</v>
      </c>
      <c r="C35" s="21"/>
      <c r="D35" s="57">
        <f t="shared" si="0"/>
        <v>0</v>
      </c>
      <c r="E35" s="57">
        <f t="shared" si="1"/>
        <v>106500</v>
      </c>
      <c r="F35" s="58" t="s">
        <v>144</v>
      </c>
      <c r="G35" s="59" t="s">
        <v>145</v>
      </c>
      <c r="H35" s="21"/>
      <c r="I35" s="21"/>
      <c r="J35" s="21"/>
      <c r="K35" s="21"/>
      <c r="L35" s="21"/>
      <c r="M35" s="21"/>
      <c r="N35" s="21"/>
    </row>
    <row r="36" spans="1:14" x14ac:dyDescent="0.55000000000000004">
      <c r="A36" s="44" t="s">
        <v>20</v>
      </c>
      <c r="B36" s="57">
        <v>169000</v>
      </c>
      <c r="C36" s="21"/>
      <c r="D36" s="57">
        <f t="shared" si="0"/>
        <v>0</v>
      </c>
      <c r="E36" s="57">
        <f t="shared" si="1"/>
        <v>169000</v>
      </c>
      <c r="F36" s="60"/>
      <c r="G36" s="21"/>
      <c r="H36" s="21"/>
      <c r="I36" s="21"/>
      <c r="J36" s="21"/>
      <c r="K36" s="21"/>
      <c r="L36" s="21"/>
      <c r="M36" s="21"/>
      <c r="N36" s="21"/>
    </row>
    <row r="37" spans="1:14" x14ac:dyDescent="0.55000000000000004">
      <c r="A37" s="37" t="s">
        <v>21</v>
      </c>
      <c r="B37" s="54">
        <f>SUM(B38:B41)</f>
        <v>223400</v>
      </c>
      <c r="C37" s="54">
        <f>SUM(C38:C41)</f>
        <v>0</v>
      </c>
      <c r="D37" s="54">
        <f t="shared" si="0"/>
        <v>0</v>
      </c>
      <c r="E37" s="54">
        <f t="shared" si="1"/>
        <v>223400</v>
      </c>
      <c r="F37" s="55"/>
      <c r="G37" s="56"/>
      <c r="H37" s="56"/>
      <c r="I37" s="56"/>
      <c r="J37" s="56"/>
      <c r="K37" s="56"/>
      <c r="L37" s="56"/>
      <c r="M37" s="56"/>
      <c r="N37" s="56"/>
    </row>
    <row r="38" spans="1:14" ht="48" x14ac:dyDescent="0.55000000000000004">
      <c r="A38" s="44" t="s">
        <v>22</v>
      </c>
      <c r="B38" s="57">
        <v>66200</v>
      </c>
      <c r="C38" s="21"/>
      <c r="D38" s="57">
        <f t="shared" si="0"/>
        <v>0</v>
      </c>
      <c r="E38" s="57">
        <f t="shared" si="1"/>
        <v>66200</v>
      </c>
      <c r="F38" s="61" t="s">
        <v>146</v>
      </c>
      <c r="G38" s="21" t="s">
        <v>147</v>
      </c>
      <c r="H38" s="21"/>
      <c r="I38" s="21"/>
      <c r="J38" s="21"/>
      <c r="K38" s="21"/>
      <c r="L38" s="21"/>
      <c r="M38" s="21"/>
      <c r="N38" s="21"/>
    </row>
    <row r="39" spans="1:14" x14ac:dyDescent="0.55000000000000004">
      <c r="A39" s="44" t="s">
        <v>23</v>
      </c>
      <c r="B39" s="57">
        <v>45500</v>
      </c>
      <c r="C39" s="21"/>
      <c r="D39" s="57">
        <f t="shared" si="0"/>
        <v>0</v>
      </c>
      <c r="E39" s="57">
        <f t="shared" si="1"/>
        <v>45500</v>
      </c>
      <c r="F39" s="60" t="s">
        <v>148</v>
      </c>
      <c r="G39" s="21" t="s">
        <v>50</v>
      </c>
      <c r="H39" s="21"/>
      <c r="I39" s="21"/>
      <c r="J39" s="21"/>
      <c r="K39" s="21"/>
      <c r="L39" s="21"/>
      <c r="M39" s="21"/>
      <c r="N39" s="21"/>
    </row>
    <row r="40" spans="1:14" x14ac:dyDescent="0.55000000000000004">
      <c r="A40" s="44" t="s">
        <v>24</v>
      </c>
      <c r="B40" s="57">
        <v>63200</v>
      </c>
      <c r="C40" s="21"/>
      <c r="D40" s="57">
        <f t="shared" si="0"/>
        <v>0</v>
      </c>
      <c r="E40" s="57">
        <f t="shared" si="1"/>
        <v>63200</v>
      </c>
      <c r="F40" s="60"/>
      <c r="G40" s="21"/>
      <c r="H40" s="21"/>
      <c r="I40" s="21"/>
      <c r="J40" s="21"/>
      <c r="K40" s="21"/>
      <c r="L40" s="21"/>
      <c r="M40" s="21"/>
      <c r="N40" s="21"/>
    </row>
    <row r="41" spans="1:14" x14ac:dyDescent="0.55000000000000004">
      <c r="A41" s="44" t="s">
        <v>25</v>
      </c>
      <c r="B41" s="57">
        <v>48500</v>
      </c>
      <c r="C41" s="21"/>
      <c r="D41" s="57">
        <f t="shared" si="0"/>
        <v>0</v>
      </c>
      <c r="E41" s="57">
        <f t="shared" si="1"/>
        <v>48500</v>
      </c>
      <c r="F41" s="60"/>
      <c r="G41" s="21"/>
      <c r="H41" s="21"/>
      <c r="I41" s="21"/>
      <c r="J41" s="21"/>
      <c r="K41" s="21"/>
      <c r="L41" s="21"/>
      <c r="M41" s="21"/>
      <c r="N41" s="21"/>
    </row>
    <row r="42" spans="1:14" x14ac:dyDescent="0.55000000000000004">
      <c r="A42" s="50" t="s">
        <v>71</v>
      </c>
      <c r="B42" s="51">
        <f>+B43</f>
        <v>72000</v>
      </c>
      <c r="C42" s="51">
        <f>+C43</f>
        <v>0</v>
      </c>
      <c r="D42" s="51">
        <f t="shared" si="0"/>
        <v>0</v>
      </c>
      <c r="E42" s="51">
        <f t="shared" si="1"/>
        <v>72000</v>
      </c>
      <c r="F42" s="52"/>
      <c r="G42" s="53"/>
      <c r="H42" s="53"/>
      <c r="I42" s="53"/>
      <c r="J42" s="53"/>
      <c r="K42" s="53"/>
      <c r="L42" s="53"/>
      <c r="M42" s="53"/>
      <c r="N42" s="53"/>
    </row>
    <row r="43" spans="1:14" ht="48" x14ac:dyDescent="0.55000000000000004">
      <c r="A43" s="37" t="s">
        <v>72</v>
      </c>
      <c r="B43" s="54">
        <f>+B44</f>
        <v>72000</v>
      </c>
      <c r="C43" s="54">
        <f>+C44</f>
        <v>0</v>
      </c>
      <c r="D43" s="54">
        <f t="shared" si="0"/>
        <v>0</v>
      </c>
      <c r="E43" s="54">
        <f t="shared" si="1"/>
        <v>72000</v>
      </c>
      <c r="F43" s="55"/>
      <c r="G43" s="56"/>
      <c r="H43" s="56"/>
      <c r="I43" s="56"/>
      <c r="J43" s="56"/>
      <c r="K43" s="56"/>
      <c r="L43" s="56"/>
      <c r="M43" s="56"/>
      <c r="N43" s="56"/>
    </row>
    <row r="44" spans="1:14" ht="48" x14ac:dyDescent="0.55000000000000004">
      <c r="A44" s="114" t="s">
        <v>73</v>
      </c>
      <c r="B44" s="123">
        <v>72000</v>
      </c>
      <c r="C44" s="111"/>
      <c r="D44" s="123">
        <f t="shared" si="0"/>
        <v>0</v>
      </c>
      <c r="E44" s="123">
        <f t="shared" si="1"/>
        <v>72000</v>
      </c>
      <c r="F44" s="62" t="s">
        <v>149</v>
      </c>
      <c r="G44" s="63" t="s">
        <v>147</v>
      </c>
      <c r="H44" s="21"/>
      <c r="I44" s="121"/>
      <c r="J44" s="121"/>
      <c r="K44" s="121"/>
      <c r="L44" s="121"/>
      <c r="M44" s="121"/>
      <c r="N44" s="121"/>
    </row>
    <row r="45" spans="1:14" x14ac:dyDescent="0.55000000000000004">
      <c r="A45" s="116"/>
      <c r="B45" s="124"/>
      <c r="C45" s="113"/>
      <c r="D45" s="124"/>
      <c r="E45" s="124"/>
      <c r="F45" s="62" t="s">
        <v>150</v>
      </c>
      <c r="G45" s="63" t="s">
        <v>50</v>
      </c>
      <c r="H45" s="21"/>
      <c r="I45" s="122"/>
      <c r="J45" s="122"/>
      <c r="K45" s="122"/>
      <c r="L45" s="122"/>
      <c r="M45" s="122"/>
      <c r="N45" s="122"/>
    </row>
    <row r="46" spans="1:14" s="67" customFormat="1" x14ac:dyDescent="0.55000000000000004">
      <c r="A46" s="64" t="s">
        <v>74</v>
      </c>
      <c r="B46" s="48">
        <f>+B47+B52+B55+B58+B69+B72+B80+B103+B108</f>
        <v>6084626</v>
      </c>
      <c r="C46" s="48">
        <f>+C47+C52+C55+C58+C69+C72+C80+C103+C108</f>
        <v>0</v>
      </c>
      <c r="D46" s="48">
        <f t="shared" si="0"/>
        <v>0</v>
      </c>
      <c r="E46" s="48">
        <f t="shared" si="1"/>
        <v>6084626</v>
      </c>
      <c r="F46" s="65"/>
      <c r="G46" s="66"/>
      <c r="H46" s="47"/>
      <c r="I46" s="47"/>
      <c r="J46" s="47"/>
      <c r="K46" s="47"/>
      <c r="L46" s="47"/>
      <c r="M46" s="47"/>
      <c r="N46" s="47"/>
    </row>
    <row r="47" spans="1:14" ht="48" x14ac:dyDescent="0.55000000000000004">
      <c r="A47" s="50" t="s">
        <v>75</v>
      </c>
      <c r="B47" s="51">
        <f>+B48+B50</f>
        <v>1079736</v>
      </c>
      <c r="C47" s="51">
        <f>+C48+C50</f>
        <v>0</v>
      </c>
      <c r="D47" s="51">
        <f t="shared" si="0"/>
        <v>0</v>
      </c>
      <c r="E47" s="51">
        <f t="shared" si="1"/>
        <v>1079736</v>
      </c>
      <c r="F47" s="68"/>
      <c r="G47" s="69"/>
      <c r="H47" s="53"/>
      <c r="I47" s="53"/>
      <c r="J47" s="53"/>
      <c r="K47" s="53"/>
      <c r="L47" s="53"/>
      <c r="M47" s="53"/>
      <c r="N47" s="53"/>
    </row>
    <row r="48" spans="1:14" x14ac:dyDescent="0.55000000000000004">
      <c r="A48" s="37" t="s">
        <v>76</v>
      </c>
      <c r="B48" s="54">
        <f>+B49</f>
        <v>129736</v>
      </c>
      <c r="C48" s="54">
        <f>+C49</f>
        <v>0</v>
      </c>
      <c r="D48" s="54">
        <f t="shared" si="0"/>
        <v>0</v>
      </c>
      <c r="E48" s="54">
        <f t="shared" si="1"/>
        <v>129736</v>
      </c>
      <c r="F48" s="70"/>
      <c r="G48" s="71"/>
      <c r="H48" s="56"/>
      <c r="I48" s="56"/>
      <c r="J48" s="56"/>
      <c r="K48" s="56"/>
      <c r="L48" s="56"/>
      <c r="M48" s="56"/>
      <c r="N48" s="56"/>
    </row>
    <row r="49" spans="1:14" ht="48" x14ac:dyDescent="0.55000000000000004">
      <c r="A49" s="44" t="s">
        <v>77</v>
      </c>
      <c r="B49" s="57">
        <v>129736</v>
      </c>
      <c r="C49" s="21"/>
      <c r="D49" s="57">
        <f t="shared" si="0"/>
        <v>0</v>
      </c>
      <c r="E49" s="57">
        <f t="shared" si="1"/>
        <v>129736</v>
      </c>
      <c r="F49" s="62" t="s">
        <v>151</v>
      </c>
      <c r="G49" s="63"/>
      <c r="H49" s="21"/>
      <c r="I49" s="21"/>
      <c r="J49" s="21"/>
      <c r="K49" s="21"/>
      <c r="L49" s="21"/>
      <c r="M49" s="21"/>
      <c r="N49" s="21"/>
    </row>
    <row r="50" spans="1:14" x14ac:dyDescent="0.55000000000000004">
      <c r="A50" s="37" t="s">
        <v>78</v>
      </c>
      <c r="B50" s="54">
        <f>+B51</f>
        <v>950000</v>
      </c>
      <c r="C50" s="54">
        <f>+C51</f>
        <v>0</v>
      </c>
      <c r="D50" s="54">
        <f t="shared" si="0"/>
        <v>0</v>
      </c>
      <c r="E50" s="54">
        <f t="shared" si="1"/>
        <v>950000</v>
      </c>
      <c r="F50" s="70"/>
      <c r="G50" s="71"/>
      <c r="H50" s="56"/>
      <c r="I50" s="56"/>
      <c r="J50" s="56"/>
      <c r="K50" s="56"/>
      <c r="L50" s="56"/>
      <c r="M50" s="56"/>
      <c r="N50" s="56"/>
    </row>
    <row r="51" spans="1:14" x14ac:dyDescent="0.55000000000000004">
      <c r="A51" s="44" t="s">
        <v>79</v>
      </c>
      <c r="B51" s="57">
        <v>950000</v>
      </c>
      <c r="C51" s="21"/>
      <c r="D51" s="57">
        <f t="shared" si="0"/>
        <v>0</v>
      </c>
      <c r="E51" s="57">
        <f t="shared" si="1"/>
        <v>950000</v>
      </c>
      <c r="F51" s="62" t="s">
        <v>152</v>
      </c>
      <c r="G51" s="63" t="s">
        <v>54</v>
      </c>
      <c r="H51" s="21"/>
      <c r="I51" s="21"/>
      <c r="J51" s="21"/>
      <c r="K51" s="21"/>
      <c r="L51" s="21"/>
      <c r="M51" s="21"/>
      <c r="N51" s="21"/>
    </row>
    <row r="52" spans="1:14" ht="72" x14ac:dyDescent="0.55000000000000004">
      <c r="A52" s="50" t="s">
        <v>80</v>
      </c>
      <c r="B52" s="72">
        <f>+B53</f>
        <v>800000</v>
      </c>
      <c r="C52" s="72">
        <f>+C53</f>
        <v>0</v>
      </c>
      <c r="D52" s="51">
        <f t="shared" si="0"/>
        <v>0</v>
      </c>
      <c r="E52" s="51">
        <f t="shared" si="1"/>
        <v>800000</v>
      </c>
      <c r="F52" s="52"/>
      <c r="G52" s="53"/>
      <c r="H52" s="53"/>
      <c r="I52" s="53"/>
      <c r="J52" s="53"/>
      <c r="K52" s="53"/>
      <c r="L52" s="53"/>
      <c r="M52" s="53"/>
      <c r="N52" s="53"/>
    </row>
    <row r="53" spans="1:14" ht="72" x14ac:dyDescent="0.55000000000000004">
      <c r="A53" s="37" t="s">
        <v>81</v>
      </c>
      <c r="B53" s="54">
        <f>+B54</f>
        <v>800000</v>
      </c>
      <c r="C53" s="54">
        <f>+C54</f>
        <v>0</v>
      </c>
      <c r="D53" s="54">
        <f t="shared" si="0"/>
        <v>0</v>
      </c>
      <c r="E53" s="54">
        <f t="shared" si="1"/>
        <v>800000</v>
      </c>
      <c r="F53" s="55"/>
      <c r="G53" s="56"/>
      <c r="H53" s="56"/>
      <c r="I53" s="56"/>
      <c r="J53" s="56"/>
      <c r="K53" s="56"/>
      <c r="L53" s="56"/>
      <c r="M53" s="56"/>
      <c r="N53" s="56"/>
    </row>
    <row r="54" spans="1:14" ht="72" x14ac:dyDescent="0.55000000000000004">
      <c r="A54" s="44" t="s">
        <v>82</v>
      </c>
      <c r="B54" s="57">
        <v>800000</v>
      </c>
      <c r="C54" s="21"/>
      <c r="D54" s="57">
        <f t="shared" si="0"/>
        <v>0</v>
      </c>
      <c r="E54" s="57">
        <f t="shared" si="1"/>
        <v>800000</v>
      </c>
      <c r="F54" s="61" t="s">
        <v>153</v>
      </c>
      <c r="G54" s="21" t="s">
        <v>154</v>
      </c>
      <c r="H54" s="21"/>
      <c r="I54" s="21"/>
      <c r="J54" s="21"/>
      <c r="K54" s="21"/>
      <c r="L54" s="21"/>
      <c r="M54" s="21"/>
      <c r="N54" s="21"/>
    </row>
    <row r="55" spans="1:14" ht="48" x14ac:dyDescent="0.55000000000000004">
      <c r="A55" s="73" t="s">
        <v>83</v>
      </c>
      <c r="B55" s="72">
        <f>+B56</f>
        <v>1002000</v>
      </c>
      <c r="C55" s="72">
        <f>+C56</f>
        <v>0</v>
      </c>
      <c r="D55" s="72">
        <f t="shared" si="0"/>
        <v>0</v>
      </c>
      <c r="E55" s="72">
        <f t="shared" si="1"/>
        <v>1002000</v>
      </c>
      <c r="F55" s="74"/>
      <c r="G55" s="75"/>
      <c r="H55" s="75"/>
      <c r="I55" s="75"/>
      <c r="J55" s="75"/>
      <c r="K55" s="75"/>
      <c r="L55" s="75"/>
      <c r="M55" s="75"/>
      <c r="N55" s="75"/>
    </row>
    <row r="56" spans="1:14" ht="48" x14ac:dyDescent="0.55000000000000004">
      <c r="A56" s="37" t="s">
        <v>84</v>
      </c>
      <c r="B56" s="54">
        <f>+B57</f>
        <v>1002000</v>
      </c>
      <c r="C56" s="54">
        <f>+C57</f>
        <v>0</v>
      </c>
      <c r="D56" s="54">
        <f t="shared" si="0"/>
        <v>0</v>
      </c>
      <c r="E56" s="54">
        <f t="shared" si="1"/>
        <v>1002000</v>
      </c>
      <c r="F56" s="55"/>
      <c r="G56" s="56"/>
      <c r="H56" s="56"/>
      <c r="I56" s="56"/>
      <c r="J56" s="56"/>
      <c r="K56" s="56"/>
      <c r="L56" s="56"/>
      <c r="M56" s="56"/>
      <c r="N56" s="56"/>
    </row>
    <row r="57" spans="1:14" ht="48" x14ac:dyDescent="0.55000000000000004">
      <c r="A57" s="44" t="s">
        <v>85</v>
      </c>
      <c r="B57" s="57">
        <v>1002000</v>
      </c>
      <c r="C57" s="21"/>
      <c r="D57" s="57">
        <f t="shared" si="0"/>
        <v>0</v>
      </c>
      <c r="E57" s="57">
        <f t="shared" si="1"/>
        <v>1002000</v>
      </c>
      <c r="F57" s="76" t="s">
        <v>155</v>
      </c>
      <c r="G57" s="63" t="s">
        <v>61</v>
      </c>
      <c r="H57" s="21"/>
      <c r="I57" s="21"/>
      <c r="J57" s="21"/>
      <c r="K57" s="21"/>
      <c r="L57" s="21"/>
      <c r="M57" s="21"/>
      <c r="N57" s="21"/>
    </row>
    <row r="58" spans="1:14" ht="48" x14ac:dyDescent="0.55000000000000004">
      <c r="A58" s="73" t="s">
        <v>86</v>
      </c>
      <c r="B58" s="72">
        <f>+B59+B63+B65+B67</f>
        <v>344580</v>
      </c>
      <c r="C58" s="72">
        <f>+C59+C63+C65+C67</f>
        <v>0</v>
      </c>
      <c r="D58" s="72">
        <f t="shared" si="0"/>
        <v>0</v>
      </c>
      <c r="E58" s="72">
        <f t="shared" si="1"/>
        <v>344580</v>
      </c>
      <c r="F58" s="74"/>
      <c r="G58" s="75"/>
      <c r="H58" s="75"/>
      <c r="I58" s="75"/>
      <c r="J58" s="75"/>
      <c r="K58" s="75"/>
      <c r="L58" s="75"/>
      <c r="M58" s="75"/>
      <c r="N58" s="75"/>
    </row>
    <row r="59" spans="1:14" x14ac:dyDescent="0.55000000000000004">
      <c r="A59" s="37" t="s">
        <v>87</v>
      </c>
      <c r="B59" s="54">
        <f>SUM(B60:B62)</f>
        <v>196800</v>
      </c>
      <c r="C59" s="54">
        <f>SUM(C60:C62)</f>
        <v>0</v>
      </c>
      <c r="D59" s="54">
        <f t="shared" si="0"/>
        <v>0</v>
      </c>
      <c r="E59" s="54">
        <f t="shared" si="1"/>
        <v>196800</v>
      </c>
      <c r="F59" s="55"/>
      <c r="G59" s="56"/>
      <c r="H59" s="56"/>
      <c r="I59" s="56"/>
      <c r="J59" s="56"/>
      <c r="K59" s="56"/>
      <c r="L59" s="56"/>
      <c r="M59" s="56"/>
      <c r="N59" s="56"/>
    </row>
    <row r="60" spans="1:14" ht="48" x14ac:dyDescent="0.55000000000000004">
      <c r="A60" s="44" t="s">
        <v>88</v>
      </c>
      <c r="B60" s="57">
        <v>56800</v>
      </c>
      <c r="C60" s="21"/>
      <c r="D60" s="57">
        <f t="shared" si="0"/>
        <v>0</v>
      </c>
      <c r="E60" s="57">
        <f t="shared" si="1"/>
        <v>56800</v>
      </c>
      <c r="F60" s="62" t="s">
        <v>156</v>
      </c>
      <c r="G60" s="63" t="s">
        <v>154</v>
      </c>
      <c r="H60" s="21"/>
      <c r="I60" s="21"/>
      <c r="J60" s="21"/>
      <c r="K60" s="21"/>
      <c r="L60" s="21"/>
      <c r="M60" s="21"/>
      <c r="N60" s="21"/>
    </row>
    <row r="61" spans="1:14" x14ac:dyDescent="0.55000000000000004">
      <c r="A61" s="44" t="s">
        <v>89</v>
      </c>
      <c r="B61" s="57">
        <v>91200</v>
      </c>
      <c r="C61" s="21"/>
      <c r="D61" s="57">
        <f t="shared" si="0"/>
        <v>0</v>
      </c>
      <c r="E61" s="57">
        <f t="shared" si="1"/>
        <v>91200</v>
      </c>
      <c r="F61" s="60"/>
      <c r="G61" s="21"/>
      <c r="H61" s="21"/>
      <c r="I61" s="21"/>
      <c r="J61" s="21"/>
      <c r="K61" s="21"/>
      <c r="L61" s="21"/>
      <c r="M61" s="21"/>
      <c r="N61" s="21"/>
    </row>
    <row r="62" spans="1:14" ht="48" x14ac:dyDescent="0.55000000000000004">
      <c r="A62" s="44" t="s">
        <v>90</v>
      </c>
      <c r="B62" s="57">
        <v>48800</v>
      </c>
      <c r="C62" s="21"/>
      <c r="D62" s="57">
        <f t="shared" si="0"/>
        <v>0</v>
      </c>
      <c r="E62" s="57">
        <f t="shared" si="1"/>
        <v>48800</v>
      </c>
      <c r="F62" s="60"/>
      <c r="G62" s="21"/>
      <c r="H62" s="21"/>
      <c r="I62" s="21"/>
      <c r="J62" s="21"/>
      <c r="K62" s="21"/>
      <c r="L62" s="21"/>
      <c r="M62" s="21"/>
      <c r="N62" s="21"/>
    </row>
    <row r="63" spans="1:14" ht="48" x14ac:dyDescent="0.55000000000000004">
      <c r="A63" s="37" t="s">
        <v>91</v>
      </c>
      <c r="B63" s="54">
        <f>+B64</f>
        <v>44300</v>
      </c>
      <c r="C63" s="54">
        <f>+C64</f>
        <v>0</v>
      </c>
      <c r="D63" s="54">
        <f t="shared" si="0"/>
        <v>0</v>
      </c>
      <c r="E63" s="54">
        <f t="shared" si="1"/>
        <v>44300</v>
      </c>
      <c r="F63" s="55"/>
      <c r="G63" s="56"/>
      <c r="H63" s="56"/>
      <c r="I63" s="56"/>
      <c r="J63" s="56"/>
      <c r="K63" s="56"/>
      <c r="L63" s="56"/>
      <c r="M63" s="56"/>
      <c r="N63" s="56"/>
    </row>
    <row r="64" spans="1:14" s="79" customFormat="1" ht="72" x14ac:dyDescent="0.2">
      <c r="A64" s="77" t="s">
        <v>92</v>
      </c>
      <c r="B64" s="78">
        <v>44300</v>
      </c>
      <c r="C64" s="63"/>
      <c r="D64" s="78">
        <f t="shared" si="0"/>
        <v>0</v>
      </c>
      <c r="E64" s="78">
        <f t="shared" si="1"/>
        <v>44300</v>
      </c>
      <c r="F64" s="62" t="s">
        <v>157</v>
      </c>
      <c r="G64" s="63" t="s">
        <v>158</v>
      </c>
      <c r="H64" s="63"/>
      <c r="I64" s="63"/>
      <c r="J64" s="63"/>
      <c r="K64" s="63"/>
      <c r="L64" s="63"/>
      <c r="M64" s="63"/>
      <c r="N64" s="63"/>
    </row>
    <row r="65" spans="1:14" ht="48" x14ac:dyDescent="0.55000000000000004">
      <c r="A65" s="37" t="s">
        <v>93</v>
      </c>
      <c r="B65" s="54">
        <f>+B66</f>
        <v>19480</v>
      </c>
      <c r="C65" s="54">
        <f>+C66</f>
        <v>0</v>
      </c>
      <c r="D65" s="54">
        <f t="shared" si="0"/>
        <v>0</v>
      </c>
      <c r="E65" s="54">
        <f t="shared" si="1"/>
        <v>19480</v>
      </c>
      <c r="F65" s="55"/>
      <c r="G65" s="56"/>
      <c r="H65" s="56"/>
      <c r="I65" s="56"/>
      <c r="J65" s="56"/>
      <c r="K65" s="56"/>
      <c r="L65" s="56"/>
      <c r="M65" s="56"/>
      <c r="N65" s="56"/>
    </row>
    <row r="66" spans="1:14" ht="48" x14ac:dyDescent="0.55000000000000004">
      <c r="A66" s="44" t="s">
        <v>94</v>
      </c>
      <c r="B66" s="57">
        <v>19480</v>
      </c>
      <c r="C66" s="21"/>
      <c r="D66" s="57">
        <f t="shared" si="0"/>
        <v>0</v>
      </c>
      <c r="E66" s="57">
        <f t="shared" si="1"/>
        <v>19480</v>
      </c>
      <c r="F66" s="61" t="s">
        <v>159</v>
      </c>
      <c r="G66" s="21" t="s">
        <v>54</v>
      </c>
      <c r="H66" s="21"/>
      <c r="I66" s="21"/>
      <c r="J66" s="21"/>
      <c r="K66" s="21"/>
      <c r="L66" s="21"/>
      <c r="M66" s="21"/>
      <c r="N66" s="21"/>
    </row>
    <row r="67" spans="1:14" x14ac:dyDescent="0.55000000000000004">
      <c r="A67" s="37" t="s">
        <v>95</v>
      </c>
      <c r="B67" s="54">
        <f>+B68</f>
        <v>84000</v>
      </c>
      <c r="C67" s="54">
        <f>+C68</f>
        <v>0</v>
      </c>
      <c r="D67" s="54">
        <f t="shared" si="0"/>
        <v>0</v>
      </c>
      <c r="E67" s="54">
        <f t="shared" si="1"/>
        <v>84000</v>
      </c>
      <c r="F67" s="55"/>
      <c r="G67" s="56"/>
      <c r="H67" s="56"/>
      <c r="I67" s="56"/>
      <c r="J67" s="56"/>
      <c r="K67" s="56"/>
      <c r="L67" s="56"/>
      <c r="M67" s="56"/>
      <c r="N67" s="56"/>
    </row>
    <row r="68" spans="1:14" ht="72" x14ac:dyDescent="0.55000000000000004">
      <c r="A68" s="45" t="s">
        <v>96</v>
      </c>
      <c r="B68" s="57">
        <v>84000</v>
      </c>
      <c r="C68" s="21"/>
      <c r="D68" s="57">
        <f t="shared" si="0"/>
        <v>0</v>
      </c>
      <c r="E68" s="57">
        <f t="shared" si="1"/>
        <v>84000</v>
      </c>
      <c r="F68" s="61" t="s">
        <v>161</v>
      </c>
      <c r="G68" s="21" t="s">
        <v>160</v>
      </c>
      <c r="H68" s="21"/>
      <c r="I68" s="21"/>
      <c r="J68" s="21"/>
      <c r="K68" s="21"/>
      <c r="L68" s="21"/>
      <c r="M68" s="21"/>
      <c r="N68" s="21"/>
    </row>
    <row r="69" spans="1:14" x14ac:dyDescent="0.55000000000000004">
      <c r="A69" s="73" t="s">
        <v>97</v>
      </c>
      <c r="B69" s="72">
        <f>+B70</f>
        <v>166800</v>
      </c>
      <c r="C69" s="72">
        <f>+C70</f>
        <v>0</v>
      </c>
      <c r="D69" s="72">
        <f t="shared" si="0"/>
        <v>0</v>
      </c>
      <c r="E69" s="72">
        <f t="shared" si="1"/>
        <v>166800</v>
      </c>
      <c r="F69" s="74"/>
      <c r="G69" s="75"/>
      <c r="H69" s="75"/>
      <c r="I69" s="75"/>
      <c r="J69" s="75"/>
      <c r="K69" s="75"/>
      <c r="L69" s="75"/>
      <c r="M69" s="75"/>
      <c r="N69" s="75"/>
    </row>
    <row r="70" spans="1:14" x14ac:dyDescent="0.55000000000000004">
      <c r="A70" s="37" t="s">
        <v>98</v>
      </c>
      <c r="B70" s="54">
        <f>+B71</f>
        <v>166800</v>
      </c>
      <c r="C70" s="54">
        <f>+C71</f>
        <v>0</v>
      </c>
      <c r="D70" s="54">
        <f t="shared" si="0"/>
        <v>0</v>
      </c>
      <c r="E70" s="54">
        <f t="shared" si="1"/>
        <v>166800</v>
      </c>
      <c r="F70" s="55"/>
      <c r="G70" s="56"/>
      <c r="H70" s="56"/>
      <c r="I70" s="56"/>
      <c r="J70" s="56"/>
      <c r="K70" s="56"/>
      <c r="L70" s="56"/>
      <c r="M70" s="56"/>
      <c r="N70" s="56"/>
    </row>
    <row r="71" spans="1:14" ht="72" x14ac:dyDescent="0.55000000000000004">
      <c r="A71" s="45" t="s">
        <v>99</v>
      </c>
      <c r="B71" s="80">
        <v>166800</v>
      </c>
      <c r="C71" s="81"/>
      <c r="D71" s="80">
        <f t="shared" si="0"/>
        <v>0</v>
      </c>
      <c r="E71" s="80">
        <f t="shared" si="1"/>
        <v>166800</v>
      </c>
      <c r="F71" s="61" t="s">
        <v>164</v>
      </c>
      <c r="G71" s="21" t="s">
        <v>54</v>
      </c>
      <c r="H71" s="21"/>
      <c r="I71" s="21"/>
      <c r="J71" s="21"/>
      <c r="K71" s="21"/>
      <c r="L71" s="21"/>
      <c r="M71" s="21"/>
      <c r="N71" s="21"/>
    </row>
    <row r="72" spans="1:14" x14ac:dyDescent="0.55000000000000004">
      <c r="A72" s="73" t="s">
        <v>100</v>
      </c>
      <c r="B72" s="72">
        <f>+B73+B78</f>
        <v>456910</v>
      </c>
      <c r="C72" s="72">
        <f>+C73+C78</f>
        <v>0</v>
      </c>
      <c r="D72" s="72">
        <f t="shared" si="0"/>
        <v>0</v>
      </c>
      <c r="E72" s="72">
        <f t="shared" si="1"/>
        <v>456910</v>
      </c>
      <c r="F72" s="74"/>
      <c r="G72" s="75"/>
      <c r="H72" s="75"/>
      <c r="I72" s="75"/>
      <c r="J72" s="75"/>
      <c r="K72" s="75"/>
      <c r="L72" s="75"/>
      <c r="M72" s="75"/>
      <c r="N72" s="75"/>
    </row>
    <row r="73" spans="1:14" ht="48" x14ac:dyDescent="0.55000000000000004">
      <c r="A73" s="37" t="s">
        <v>101</v>
      </c>
      <c r="B73" s="54">
        <f>SUM(B74:B77)</f>
        <v>452110</v>
      </c>
      <c r="C73" s="54">
        <f>SUM(C74:C77)</f>
        <v>0</v>
      </c>
      <c r="D73" s="54">
        <f t="shared" si="0"/>
        <v>0</v>
      </c>
      <c r="E73" s="54">
        <f t="shared" si="1"/>
        <v>452110</v>
      </c>
      <c r="F73" s="55"/>
      <c r="G73" s="56"/>
      <c r="H73" s="56"/>
      <c r="I73" s="56"/>
      <c r="J73" s="56"/>
      <c r="K73" s="56"/>
      <c r="L73" s="56"/>
      <c r="M73" s="56"/>
      <c r="N73" s="56"/>
    </row>
    <row r="74" spans="1:14" ht="48" x14ac:dyDescent="0.55000000000000004">
      <c r="A74" s="44" t="s">
        <v>102</v>
      </c>
      <c r="B74" s="57">
        <v>398610</v>
      </c>
      <c r="C74" s="21"/>
      <c r="D74" s="57">
        <f t="shared" ref="D74:D115" si="2">+C74*100/B74</f>
        <v>0</v>
      </c>
      <c r="E74" s="57">
        <f t="shared" ref="E74:E115" si="3">+B74-C74</f>
        <v>398610</v>
      </c>
      <c r="F74" s="60" t="s">
        <v>162</v>
      </c>
      <c r="G74" s="21" t="s">
        <v>163</v>
      </c>
      <c r="H74" s="21"/>
      <c r="I74" s="21"/>
      <c r="J74" s="21"/>
      <c r="K74" s="21"/>
      <c r="L74" s="21"/>
      <c r="M74" s="21"/>
      <c r="N74" s="21"/>
    </row>
    <row r="75" spans="1:14" ht="48" x14ac:dyDescent="0.55000000000000004">
      <c r="A75" s="44" t="s">
        <v>103</v>
      </c>
      <c r="B75" s="57">
        <v>13000</v>
      </c>
      <c r="C75" s="21"/>
      <c r="D75" s="57">
        <f t="shared" si="2"/>
        <v>0</v>
      </c>
      <c r="E75" s="57">
        <f t="shared" si="3"/>
        <v>13000</v>
      </c>
      <c r="F75" s="61"/>
      <c r="G75" s="21"/>
      <c r="H75" s="21"/>
      <c r="I75" s="21"/>
      <c r="J75" s="21"/>
      <c r="K75" s="21"/>
      <c r="L75" s="21"/>
      <c r="M75" s="21"/>
      <c r="N75" s="21"/>
    </row>
    <row r="76" spans="1:14" ht="48" x14ac:dyDescent="0.55000000000000004">
      <c r="A76" s="44" t="s">
        <v>104</v>
      </c>
      <c r="B76" s="57">
        <v>34000</v>
      </c>
      <c r="C76" s="21"/>
      <c r="D76" s="57">
        <f t="shared" si="2"/>
        <v>0</v>
      </c>
      <c r="E76" s="57">
        <f t="shared" si="3"/>
        <v>34000</v>
      </c>
      <c r="F76" s="60"/>
      <c r="G76" s="21"/>
      <c r="H76" s="21"/>
      <c r="I76" s="21"/>
      <c r="J76" s="21"/>
      <c r="K76" s="21"/>
      <c r="L76" s="21"/>
      <c r="M76" s="21"/>
      <c r="N76" s="21"/>
    </row>
    <row r="77" spans="1:14" ht="48" x14ac:dyDescent="0.55000000000000004">
      <c r="A77" s="44" t="s">
        <v>105</v>
      </c>
      <c r="B77" s="57">
        <v>6500</v>
      </c>
      <c r="C77" s="21"/>
      <c r="D77" s="57">
        <f t="shared" si="2"/>
        <v>0</v>
      </c>
      <c r="E77" s="57">
        <f t="shared" si="3"/>
        <v>6500</v>
      </c>
      <c r="F77" s="60"/>
      <c r="G77" s="21"/>
      <c r="H77" s="21"/>
      <c r="I77" s="21"/>
      <c r="J77" s="21"/>
      <c r="K77" s="21"/>
      <c r="L77" s="21"/>
      <c r="M77" s="21"/>
      <c r="N77" s="21"/>
    </row>
    <row r="78" spans="1:14" ht="48" x14ac:dyDescent="0.55000000000000004">
      <c r="A78" s="37" t="s">
        <v>106</v>
      </c>
      <c r="B78" s="54">
        <f>+B79</f>
        <v>4800</v>
      </c>
      <c r="C78" s="54">
        <f>+C79</f>
        <v>0</v>
      </c>
      <c r="D78" s="54">
        <f t="shared" si="2"/>
        <v>0</v>
      </c>
      <c r="E78" s="54">
        <f t="shared" si="3"/>
        <v>4800</v>
      </c>
      <c r="F78" s="55"/>
      <c r="G78" s="56"/>
      <c r="H78" s="56"/>
      <c r="I78" s="56"/>
      <c r="J78" s="56"/>
      <c r="K78" s="56"/>
      <c r="L78" s="56"/>
      <c r="M78" s="56"/>
      <c r="N78" s="56"/>
    </row>
    <row r="79" spans="1:14" ht="48" x14ac:dyDescent="0.55000000000000004">
      <c r="A79" s="44" t="s">
        <v>107</v>
      </c>
      <c r="B79" s="57">
        <v>4800</v>
      </c>
      <c r="C79" s="21"/>
      <c r="D79" s="57">
        <f t="shared" si="2"/>
        <v>0</v>
      </c>
      <c r="E79" s="57">
        <f t="shared" si="3"/>
        <v>4800</v>
      </c>
      <c r="F79" s="61" t="s">
        <v>165</v>
      </c>
      <c r="G79" s="21" t="s">
        <v>54</v>
      </c>
      <c r="H79" s="21"/>
      <c r="I79" s="21"/>
      <c r="J79" s="21"/>
      <c r="K79" s="21"/>
      <c r="L79" s="21"/>
      <c r="M79" s="21"/>
      <c r="N79" s="21"/>
    </row>
    <row r="80" spans="1:14" ht="48" x14ac:dyDescent="0.55000000000000004">
      <c r="A80" s="73" t="s">
        <v>108</v>
      </c>
      <c r="B80" s="72">
        <f>+B81+B83+B94+B96+B98+B100</f>
        <v>1784100</v>
      </c>
      <c r="C80" s="72">
        <f>+C81+C83+C94+C96+C98+C100</f>
        <v>0</v>
      </c>
      <c r="D80" s="72">
        <f t="shared" si="2"/>
        <v>0</v>
      </c>
      <c r="E80" s="72">
        <f t="shared" si="3"/>
        <v>1784100</v>
      </c>
      <c r="F80" s="74"/>
      <c r="G80" s="75"/>
      <c r="H80" s="75"/>
      <c r="I80" s="75"/>
      <c r="J80" s="75"/>
      <c r="K80" s="75"/>
      <c r="L80" s="75"/>
      <c r="M80" s="75"/>
      <c r="N80" s="75"/>
    </row>
    <row r="81" spans="1:14" ht="48" x14ac:dyDescent="0.55000000000000004">
      <c r="A81" s="37" t="s">
        <v>109</v>
      </c>
      <c r="B81" s="54">
        <f>+B82</f>
        <v>84000</v>
      </c>
      <c r="C81" s="54">
        <f>+C82</f>
        <v>0</v>
      </c>
      <c r="D81" s="54">
        <f t="shared" si="2"/>
        <v>0</v>
      </c>
      <c r="E81" s="54">
        <f t="shared" si="3"/>
        <v>84000</v>
      </c>
      <c r="F81" s="55"/>
      <c r="G81" s="56"/>
      <c r="H81" s="56"/>
      <c r="I81" s="56"/>
      <c r="J81" s="56"/>
      <c r="K81" s="56"/>
      <c r="L81" s="56"/>
      <c r="M81" s="56"/>
      <c r="N81" s="56"/>
    </row>
    <row r="82" spans="1:14" s="46" customFormat="1" ht="168" x14ac:dyDescent="0.2">
      <c r="A82" s="45" t="s">
        <v>110</v>
      </c>
      <c r="B82" s="80">
        <v>84000</v>
      </c>
      <c r="C82" s="81"/>
      <c r="D82" s="80">
        <f t="shared" si="2"/>
        <v>0</v>
      </c>
      <c r="E82" s="80">
        <f t="shared" si="3"/>
        <v>84000</v>
      </c>
      <c r="F82" s="82" t="s">
        <v>166</v>
      </c>
      <c r="G82" s="81" t="s">
        <v>167</v>
      </c>
      <c r="H82" s="81"/>
      <c r="I82" s="81"/>
      <c r="J82" s="81"/>
      <c r="K82" s="81"/>
      <c r="L82" s="81"/>
      <c r="M82" s="81"/>
      <c r="N82" s="81"/>
    </row>
    <row r="83" spans="1:14" ht="48" x14ac:dyDescent="0.55000000000000004">
      <c r="A83" s="37" t="s">
        <v>111</v>
      </c>
      <c r="B83" s="54">
        <f>SUM(B84:B93)</f>
        <v>1130200</v>
      </c>
      <c r="C83" s="54">
        <f>SUM(C84:C93)</f>
        <v>0</v>
      </c>
      <c r="D83" s="54">
        <f t="shared" si="2"/>
        <v>0</v>
      </c>
      <c r="E83" s="54">
        <f t="shared" si="3"/>
        <v>1130200</v>
      </c>
      <c r="F83" s="55"/>
      <c r="G83" s="56"/>
      <c r="H83" s="56"/>
      <c r="I83" s="56"/>
      <c r="J83" s="56"/>
      <c r="K83" s="56"/>
      <c r="L83" s="56"/>
      <c r="M83" s="56"/>
      <c r="N83" s="56"/>
    </row>
    <row r="84" spans="1:14" s="46" customFormat="1" ht="48" x14ac:dyDescent="0.2">
      <c r="A84" s="82" t="s">
        <v>112</v>
      </c>
      <c r="B84" s="80">
        <v>118800</v>
      </c>
      <c r="C84" s="81"/>
      <c r="D84" s="80">
        <f t="shared" si="2"/>
        <v>0</v>
      </c>
      <c r="E84" s="80">
        <f t="shared" si="3"/>
        <v>118800</v>
      </c>
      <c r="F84" s="82" t="s">
        <v>168</v>
      </c>
      <c r="G84" s="81" t="s">
        <v>169</v>
      </c>
      <c r="H84" s="81"/>
      <c r="I84" s="81"/>
      <c r="J84" s="81"/>
      <c r="K84" s="81"/>
      <c r="L84" s="81"/>
      <c r="M84" s="81"/>
      <c r="N84" s="81"/>
    </row>
    <row r="85" spans="1:14" x14ac:dyDescent="0.55000000000000004">
      <c r="A85" s="44" t="s">
        <v>113</v>
      </c>
      <c r="B85" s="57">
        <v>118920</v>
      </c>
      <c r="C85" s="21"/>
      <c r="D85" s="57">
        <f t="shared" si="2"/>
        <v>0</v>
      </c>
      <c r="E85" s="57">
        <f t="shared" si="3"/>
        <v>118920</v>
      </c>
      <c r="F85" s="60"/>
      <c r="G85" s="21"/>
      <c r="H85" s="21"/>
      <c r="I85" s="21"/>
      <c r="J85" s="21"/>
      <c r="K85" s="21"/>
      <c r="L85" s="21"/>
      <c r="M85" s="21"/>
      <c r="N85" s="21"/>
    </row>
    <row r="86" spans="1:14" x14ac:dyDescent="0.55000000000000004">
      <c r="A86" s="44" t="s">
        <v>114</v>
      </c>
      <c r="B86" s="57">
        <v>129000</v>
      </c>
      <c r="C86" s="21"/>
      <c r="D86" s="57">
        <f t="shared" si="2"/>
        <v>0</v>
      </c>
      <c r="E86" s="57">
        <f t="shared" si="3"/>
        <v>129000</v>
      </c>
      <c r="F86" s="60"/>
      <c r="G86" s="21"/>
      <c r="H86" s="21"/>
      <c r="I86" s="21"/>
      <c r="J86" s="21"/>
      <c r="K86" s="21"/>
      <c r="L86" s="21"/>
      <c r="M86" s="21"/>
      <c r="N86" s="21"/>
    </row>
    <row r="87" spans="1:14" ht="48" x14ac:dyDescent="0.55000000000000004">
      <c r="A87" s="44" t="s">
        <v>115</v>
      </c>
      <c r="B87" s="57">
        <v>133000</v>
      </c>
      <c r="C87" s="21"/>
      <c r="D87" s="57">
        <f t="shared" si="2"/>
        <v>0</v>
      </c>
      <c r="E87" s="57">
        <f t="shared" si="3"/>
        <v>133000</v>
      </c>
      <c r="F87" s="60"/>
      <c r="G87" s="21"/>
      <c r="H87" s="21"/>
      <c r="I87" s="21"/>
      <c r="J87" s="21"/>
      <c r="K87" s="21"/>
      <c r="L87" s="21"/>
      <c r="M87" s="21"/>
      <c r="N87" s="21"/>
    </row>
    <row r="88" spans="1:14" ht="48" x14ac:dyDescent="0.55000000000000004">
      <c r="A88" s="44" t="s">
        <v>116</v>
      </c>
      <c r="B88" s="57">
        <v>150000</v>
      </c>
      <c r="C88" s="21"/>
      <c r="D88" s="57">
        <f t="shared" si="2"/>
        <v>0</v>
      </c>
      <c r="E88" s="57">
        <f t="shared" si="3"/>
        <v>150000</v>
      </c>
      <c r="F88" s="60"/>
      <c r="G88" s="21"/>
      <c r="H88" s="21"/>
      <c r="I88" s="21"/>
      <c r="J88" s="21"/>
      <c r="K88" s="21"/>
      <c r="L88" s="21"/>
      <c r="M88" s="21"/>
      <c r="N88" s="21"/>
    </row>
    <row r="89" spans="1:14" ht="48" x14ac:dyDescent="0.55000000000000004">
      <c r="A89" s="44" t="s">
        <v>117</v>
      </c>
      <c r="B89" s="57">
        <v>220000</v>
      </c>
      <c r="C89" s="21"/>
      <c r="D89" s="57">
        <f t="shared" si="2"/>
        <v>0</v>
      </c>
      <c r="E89" s="57">
        <f t="shared" si="3"/>
        <v>220000</v>
      </c>
      <c r="F89" s="60"/>
      <c r="G89" s="21"/>
      <c r="H89" s="21"/>
      <c r="I89" s="21"/>
      <c r="J89" s="21"/>
      <c r="K89" s="21"/>
      <c r="L89" s="21"/>
      <c r="M89" s="21"/>
      <c r="N89" s="21"/>
    </row>
    <row r="90" spans="1:14" ht="48" x14ac:dyDescent="0.55000000000000004">
      <c r="A90" s="44" t="s">
        <v>118</v>
      </c>
      <c r="B90" s="57">
        <v>89200</v>
      </c>
      <c r="C90" s="21"/>
      <c r="D90" s="57">
        <f t="shared" si="2"/>
        <v>0</v>
      </c>
      <c r="E90" s="57">
        <f t="shared" si="3"/>
        <v>89200</v>
      </c>
      <c r="F90" s="60"/>
      <c r="G90" s="21"/>
      <c r="H90" s="21"/>
      <c r="I90" s="21"/>
      <c r="J90" s="21"/>
      <c r="K90" s="21"/>
      <c r="L90" s="21"/>
      <c r="M90" s="21"/>
      <c r="N90" s="21"/>
    </row>
    <row r="91" spans="1:14" x14ac:dyDescent="0.55000000000000004">
      <c r="A91" s="44" t="s">
        <v>119</v>
      </c>
      <c r="B91" s="57">
        <v>68000</v>
      </c>
      <c r="C91" s="21"/>
      <c r="D91" s="57">
        <f t="shared" si="2"/>
        <v>0</v>
      </c>
      <c r="E91" s="57">
        <f t="shared" si="3"/>
        <v>68000</v>
      </c>
      <c r="F91" s="60"/>
      <c r="G91" s="21"/>
      <c r="H91" s="21"/>
      <c r="I91" s="21"/>
      <c r="J91" s="21"/>
      <c r="K91" s="21"/>
      <c r="L91" s="21"/>
      <c r="M91" s="21"/>
      <c r="N91" s="21"/>
    </row>
    <row r="92" spans="1:14" x14ac:dyDescent="0.55000000000000004">
      <c r="A92" s="44" t="s">
        <v>120</v>
      </c>
      <c r="B92" s="57">
        <v>89800</v>
      </c>
      <c r="C92" s="21"/>
      <c r="D92" s="57">
        <f t="shared" si="2"/>
        <v>0</v>
      </c>
      <c r="E92" s="57">
        <f t="shared" si="3"/>
        <v>89800</v>
      </c>
      <c r="F92" s="60"/>
      <c r="G92" s="21"/>
      <c r="H92" s="21"/>
      <c r="I92" s="21"/>
      <c r="J92" s="21"/>
      <c r="K92" s="21"/>
      <c r="L92" s="21"/>
      <c r="M92" s="21"/>
      <c r="N92" s="21"/>
    </row>
    <row r="93" spans="1:14" ht="48" x14ac:dyDescent="0.55000000000000004">
      <c r="A93" s="44" t="s">
        <v>121</v>
      </c>
      <c r="B93" s="57">
        <v>13480</v>
      </c>
      <c r="C93" s="21"/>
      <c r="D93" s="57">
        <f t="shared" si="2"/>
        <v>0</v>
      </c>
      <c r="E93" s="57">
        <f t="shared" si="3"/>
        <v>13480</v>
      </c>
      <c r="F93" s="60"/>
      <c r="G93" s="21"/>
      <c r="H93" s="21"/>
      <c r="I93" s="21"/>
      <c r="J93" s="21"/>
      <c r="K93" s="21"/>
      <c r="L93" s="21"/>
      <c r="M93" s="21"/>
      <c r="N93" s="21"/>
    </row>
    <row r="94" spans="1:14" x14ac:dyDescent="0.55000000000000004">
      <c r="A94" s="37" t="s">
        <v>122</v>
      </c>
      <c r="B94" s="54">
        <f>+B95</f>
        <v>215300</v>
      </c>
      <c r="C94" s="54">
        <f>+C95</f>
        <v>0</v>
      </c>
      <c r="D94" s="54">
        <f t="shared" si="2"/>
        <v>0</v>
      </c>
      <c r="E94" s="54">
        <f t="shared" si="3"/>
        <v>215300</v>
      </c>
      <c r="F94" s="55"/>
      <c r="G94" s="56"/>
      <c r="H94" s="56"/>
      <c r="I94" s="56"/>
      <c r="J94" s="56"/>
      <c r="K94" s="56"/>
      <c r="L94" s="56"/>
      <c r="M94" s="56"/>
      <c r="N94" s="56"/>
    </row>
    <row r="95" spans="1:14" ht="48" x14ac:dyDescent="0.55000000000000004">
      <c r="A95" s="44" t="s">
        <v>123</v>
      </c>
      <c r="B95" s="57">
        <v>215300</v>
      </c>
      <c r="C95" s="21"/>
      <c r="D95" s="57">
        <f t="shared" si="2"/>
        <v>0</v>
      </c>
      <c r="E95" s="57">
        <f t="shared" si="3"/>
        <v>215300</v>
      </c>
      <c r="F95" s="61" t="s">
        <v>172</v>
      </c>
      <c r="G95" s="21" t="s">
        <v>173</v>
      </c>
      <c r="H95" s="21"/>
      <c r="I95" s="21"/>
      <c r="J95" s="21"/>
      <c r="K95" s="21"/>
      <c r="L95" s="21"/>
      <c r="M95" s="21"/>
      <c r="N95" s="21"/>
    </row>
    <row r="96" spans="1:14" ht="48" x14ac:dyDescent="0.55000000000000004">
      <c r="A96" s="37" t="s">
        <v>124</v>
      </c>
      <c r="B96" s="54">
        <f>+B97</f>
        <v>85500</v>
      </c>
      <c r="C96" s="54">
        <f>+C97</f>
        <v>0</v>
      </c>
      <c r="D96" s="54">
        <f t="shared" si="2"/>
        <v>0</v>
      </c>
      <c r="E96" s="54">
        <f t="shared" si="3"/>
        <v>85500</v>
      </c>
      <c r="F96" s="55"/>
      <c r="G96" s="56"/>
      <c r="H96" s="56"/>
      <c r="I96" s="56"/>
      <c r="J96" s="56"/>
      <c r="K96" s="56"/>
      <c r="L96" s="56"/>
      <c r="M96" s="56"/>
      <c r="N96" s="56"/>
    </row>
    <row r="97" spans="1:14" ht="48" x14ac:dyDescent="0.55000000000000004">
      <c r="A97" s="44" t="s">
        <v>125</v>
      </c>
      <c r="B97" s="57">
        <v>85500</v>
      </c>
      <c r="C97" s="21"/>
      <c r="D97" s="57">
        <f t="shared" si="2"/>
        <v>0</v>
      </c>
      <c r="E97" s="57">
        <f t="shared" si="3"/>
        <v>85500</v>
      </c>
      <c r="F97" s="61" t="s">
        <v>175</v>
      </c>
      <c r="G97" s="21" t="s">
        <v>174</v>
      </c>
      <c r="H97" s="21"/>
      <c r="I97" s="21"/>
      <c r="J97" s="21"/>
      <c r="K97" s="21"/>
      <c r="L97" s="21"/>
      <c r="M97" s="21"/>
      <c r="N97" s="21"/>
    </row>
    <row r="98" spans="1:14" ht="72" x14ac:dyDescent="0.55000000000000004">
      <c r="A98" s="37" t="s">
        <v>126</v>
      </c>
      <c r="B98" s="54">
        <f>+B99</f>
        <v>142500</v>
      </c>
      <c r="C98" s="54">
        <f>+C99</f>
        <v>0</v>
      </c>
      <c r="D98" s="54">
        <f t="shared" si="2"/>
        <v>0</v>
      </c>
      <c r="E98" s="54">
        <f t="shared" si="3"/>
        <v>142500</v>
      </c>
      <c r="F98" s="55"/>
      <c r="G98" s="56"/>
      <c r="H98" s="56"/>
      <c r="I98" s="56"/>
      <c r="J98" s="56"/>
      <c r="K98" s="56"/>
      <c r="L98" s="56"/>
      <c r="M98" s="56"/>
      <c r="N98" s="56"/>
    </row>
    <row r="99" spans="1:14" ht="72" x14ac:dyDescent="0.55000000000000004">
      <c r="A99" s="45" t="s">
        <v>127</v>
      </c>
      <c r="B99" s="80">
        <v>142500</v>
      </c>
      <c r="C99" s="81"/>
      <c r="D99" s="80">
        <f t="shared" si="2"/>
        <v>0</v>
      </c>
      <c r="E99" s="80">
        <f t="shared" si="3"/>
        <v>142500</v>
      </c>
      <c r="F99" s="82" t="s">
        <v>176</v>
      </c>
      <c r="G99" s="81" t="s">
        <v>54</v>
      </c>
      <c r="H99" s="21"/>
      <c r="I99" s="21"/>
      <c r="J99" s="21"/>
      <c r="K99" s="21"/>
      <c r="L99" s="21"/>
      <c r="M99" s="21"/>
      <c r="N99" s="21"/>
    </row>
    <row r="100" spans="1:14" ht="72" x14ac:dyDescent="0.55000000000000004">
      <c r="A100" s="37" t="s">
        <v>128</v>
      </c>
      <c r="B100" s="54">
        <f>+B101+B102</f>
        <v>126600</v>
      </c>
      <c r="C100" s="54">
        <f>+C101+C102</f>
        <v>0</v>
      </c>
      <c r="D100" s="54">
        <f t="shared" si="2"/>
        <v>0</v>
      </c>
      <c r="E100" s="54">
        <f t="shared" si="3"/>
        <v>126600</v>
      </c>
      <c r="F100" s="55"/>
      <c r="G100" s="56"/>
      <c r="H100" s="56"/>
      <c r="I100" s="56"/>
      <c r="J100" s="56"/>
      <c r="K100" s="56"/>
      <c r="L100" s="56"/>
      <c r="M100" s="56"/>
      <c r="N100" s="56"/>
    </row>
    <row r="101" spans="1:14" s="46" customFormat="1" ht="39" customHeight="1" x14ac:dyDescent="0.2">
      <c r="A101" s="82" t="s">
        <v>129</v>
      </c>
      <c r="B101" s="80">
        <v>7000</v>
      </c>
      <c r="C101" s="81"/>
      <c r="D101" s="80">
        <f t="shared" si="2"/>
        <v>0</v>
      </c>
      <c r="E101" s="80">
        <f t="shared" si="3"/>
        <v>7000</v>
      </c>
      <c r="F101" s="108" t="s">
        <v>177</v>
      </c>
      <c r="G101" s="111" t="s">
        <v>54</v>
      </c>
      <c r="H101" s="111"/>
      <c r="I101" s="81"/>
      <c r="J101" s="81"/>
      <c r="K101" s="81"/>
      <c r="L101" s="81"/>
      <c r="M101" s="81"/>
      <c r="N101" s="81"/>
    </row>
    <row r="102" spans="1:14" s="46" customFormat="1" ht="72.75" customHeight="1" x14ac:dyDescent="0.2">
      <c r="A102" s="82" t="s">
        <v>130</v>
      </c>
      <c r="B102" s="80">
        <v>119600</v>
      </c>
      <c r="C102" s="81"/>
      <c r="D102" s="80">
        <f t="shared" si="2"/>
        <v>0</v>
      </c>
      <c r="E102" s="80">
        <f t="shared" si="3"/>
        <v>119600</v>
      </c>
      <c r="F102" s="110"/>
      <c r="G102" s="113"/>
      <c r="H102" s="113"/>
      <c r="I102" s="81"/>
      <c r="J102" s="81"/>
      <c r="K102" s="81"/>
      <c r="L102" s="81"/>
      <c r="M102" s="81"/>
      <c r="N102" s="81"/>
    </row>
    <row r="103" spans="1:14" x14ac:dyDescent="0.55000000000000004">
      <c r="A103" s="73" t="s">
        <v>131</v>
      </c>
      <c r="B103" s="72">
        <f>+B104</f>
        <v>142200</v>
      </c>
      <c r="C103" s="72">
        <f>+C104</f>
        <v>0</v>
      </c>
      <c r="D103" s="72">
        <f t="shared" si="2"/>
        <v>0</v>
      </c>
      <c r="E103" s="72">
        <f t="shared" si="3"/>
        <v>142200</v>
      </c>
      <c r="F103" s="74"/>
      <c r="G103" s="75"/>
      <c r="H103" s="75"/>
      <c r="I103" s="75"/>
      <c r="J103" s="75"/>
      <c r="K103" s="75"/>
      <c r="L103" s="75"/>
      <c r="M103" s="75"/>
      <c r="N103" s="75"/>
    </row>
    <row r="104" spans="1:14" x14ac:dyDescent="0.55000000000000004">
      <c r="A104" s="37" t="s">
        <v>132</v>
      </c>
      <c r="B104" s="54">
        <f>SUM(B105:B107)</f>
        <v>142200</v>
      </c>
      <c r="C104" s="54">
        <f>SUM(C105:C107)</f>
        <v>0</v>
      </c>
      <c r="D104" s="54">
        <f t="shared" si="2"/>
        <v>0</v>
      </c>
      <c r="E104" s="54">
        <f t="shared" si="3"/>
        <v>142200</v>
      </c>
      <c r="F104" s="55"/>
      <c r="G104" s="56"/>
      <c r="H104" s="56"/>
      <c r="I104" s="56"/>
      <c r="J104" s="56"/>
      <c r="K104" s="56"/>
      <c r="L104" s="56"/>
      <c r="M104" s="56"/>
      <c r="N104" s="56"/>
    </row>
    <row r="105" spans="1:14" s="46" customFormat="1" ht="48" x14ac:dyDescent="0.2">
      <c r="A105" s="82" t="s">
        <v>133</v>
      </c>
      <c r="B105" s="80">
        <v>3300</v>
      </c>
      <c r="C105" s="81"/>
      <c r="D105" s="80">
        <f t="shared" si="2"/>
        <v>0</v>
      </c>
      <c r="E105" s="80">
        <f t="shared" si="3"/>
        <v>3300</v>
      </c>
      <c r="F105" s="108" t="s">
        <v>179</v>
      </c>
      <c r="G105" s="111" t="s">
        <v>178</v>
      </c>
      <c r="H105" s="111"/>
      <c r="I105" s="81"/>
      <c r="J105" s="81"/>
      <c r="K105" s="81"/>
      <c r="L105" s="81"/>
      <c r="M105" s="81"/>
      <c r="N105" s="81"/>
    </row>
    <row r="106" spans="1:14" x14ac:dyDescent="0.55000000000000004">
      <c r="A106" s="44" t="s">
        <v>134</v>
      </c>
      <c r="B106" s="57">
        <v>78900</v>
      </c>
      <c r="C106" s="21"/>
      <c r="D106" s="57">
        <f t="shared" si="2"/>
        <v>0</v>
      </c>
      <c r="E106" s="57">
        <f t="shared" si="3"/>
        <v>78900</v>
      </c>
      <c r="F106" s="109"/>
      <c r="G106" s="112"/>
      <c r="H106" s="112"/>
      <c r="I106" s="21"/>
      <c r="J106" s="21"/>
      <c r="K106" s="21"/>
      <c r="L106" s="21"/>
      <c r="M106" s="21"/>
      <c r="N106" s="21"/>
    </row>
    <row r="107" spans="1:14" ht="48" x14ac:dyDescent="0.55000000000000004">
      <c r="A107" s="44" t="s">
        <v>135</v>
      </c>
      <c r="B107" s="57">
        <v>60000</v>
      </c>
      <c r="C107" s="21"/>
      <c r="D107" s="57">
        <f t="shared" si="2"/>
        <v>0</v>
      </c>
      <c r="E107" s="57">
        <f t="shared" si="3"/>
        <v>60000</v>
      </c>
      <c r="F107" s="110"/>
      <c r="G107" s="113"/>
      <c r="H107" s="113"/>
      <c r="I107" s="21"/>
      <c r="J107" s="21"/>
      <c r="K107" s="21"/>
      <c r="L107" s="21"/>
      <c r="M107" s="21"/>
      <c r="N107" s="21"/>
    </row>
    <row r="108" spans="1:14" ht="48" x14ac:dyDescent="0.55000000000000004">
      <c r="A108" s="73" t="s">
        <v>136</v>
      </c>
      <c r="B108" s="72">
        <f>+B109</f>
        <v>308300</v>
      </c>
      <c r="C108" s="72">
        <f>+C109</f>
        <v>0</v>
      </c>
      <c r="D108" s="72">
        <f t="shared" si="2"/>
        <v>0</v>
      </c>
      <c r="E108" s="72">
        <f t="shared" si="3"/>
        <v>308300</v>
      </c>
      <c r="F108" s="74"/>
      <c r="G108" s="75"/>
      <c r="H108" s="75"/>
      <c r="I108" s="75"/>
      <c r="J108" s="75"/>
      <c r="K108" s="75"/>
      <c r="L108" s="75"/>
      <c r="M108" s="75"/>
      <c r="N108" s="75"/>
    </row>
    <row r="109" spans="1:14" ht="48" x14ac:dyDescent="0.55000000000000004">
      <c r="A109" s="37" t="s">
        <v>137</v>
      </c>
      <c r="B109" s="54">
        <f>SUM(B110:B114)</f>
        <v>308300</v>
      </c>
      <c r="C109" s="54">
        <f>SUM(C110:C114)</f>
        <v>0</v>
      </c>
      <c r="D109" s="54">
        <f t="shared" si="2"/>
        <v>0</v>
      </c>
      <c r="E109" s="54">
        <f t="shared" si="3"/>
        <v>308300</v>
      </c>
      <c r="F109" s="55"/>
      <c r="G109" s="56"/>
      <c r="H109" s="56"/>
      <c r="I109" s="56"/>
      <c r="J109" s="56"/>
      <c r="K109" s="56"/>
      <c r="L109" s="56"/>
      <c r="M109" s="56"/>
      <c r="N109" s="56"/>
    </row>
    <row r="110" spans="1:14" ht="48" x14ac:dyDescent="0.55000000000000004">
      <c r="A110" s="44" t="s">
        <v>138</v>
      </c>
      <c r="B110" s="57">
        <v>32600</v>
      </c>
      <c r="C110" s="21"/>
      <c r="D110" s="57">
        <f t="shared" si="2"/>
        <v>0</v>
      </c>
      <c r="E110" s="57">
        <f t="shared" si="3"/>
        <v>32600</v>
      </c>
      <c r="F110" s="114" t="s">
        <v>180</v>
      </c>
      <c r="G110" s="111" t="s">
        <v>178</v>
      </c>
      <c r="H110" s="111"/>
      <c r="I110" s="21"/>
      <c r="J110" s="21"/>
      <c r="K110" s="21"/>
      <c r="L110" s="21"/>
      <c r="M110" s="21"/>
      <c r="N110" s="21"/>
    </row>
    <row r="111" spans="1:14" x14ac:dyDescent="0.55000000000000004">
      <c r="A111" s="44" t="s">
        <v>139</v>
      </c>
      <c r="B111" s="57">
        <v>22100</v>
      </c>
      <c r="C111" s="21"/>
      <c r="D111" s="57">
        <f t="shared" si="2"/>
        <v>0</v>
      </c>
      <c r="E111" s="57">
        <f t="shared" si="3"/>
        <v>22100</v>
      </c>
      <c r="F111" s="115"/>
      <c r="G111" s="112"/>
      <c r="H111" s="112"/>
      <c r="I111" s="21"/>
      <c r="J111" s="21"/>
      <c r="K111" s="21"/>
      <c r="L111" s="21"/>
      <c r="M111" s="21"/>
      <c r="N111" s="21"/>
    </row>
    <row r="112" spans="1:14" x14ac:dyDescent="0.55000000000000004">
      <c r="A112" s="44" t="s">
        <v>140</v>
      </c>
      <c r="B112" s="57">
        <v>62900</v>
      </c>
      <c r="C112" s="21"/>
      <c r="D112" s="57">
        <f t="shared" si="2"/>
        <v>0</v>
      </c>
      <c r="E112" s="57">
        <f t="shared" si="3"/>
        <v>62900</v>
      </c>
      <c r="F112" s="115"/>
      <c r="G112" s="112"/>
      <c r="H112" s="112"/>
      <c r="I112" s="21"/>
      <c r="J112" s="21"/>
      <c r="K112" s="21"/>
      <c r="L112" s="21"/>
      <c r="M112" s="21"/>
      <c r="N112" s="21"/>
    </row>
    <row r="113" spans="1:14" ht="48" x14ac:dyDescent="0.55000000000000004">
      <c r="A113" s="44" t="s">
        <v>141</v>
      </c>
      <c r="B113" s="57">
        <v>36700</v>
      </c>
      <c r="C113" s="21"/>
      <c r="D113" s="57">
        <f t="shared" si="2"/>
        <v>0</v>
      </c>
      <c r="E113" s="57">
        <f t="shared" si="3"/>
        <v>36700</v>
      </c>
      <c r="F113" s="115"/>
      <c r="G113" s="112"/>
      <c r="H113" s="112"/>
      <c r="I113" s="21"/>
      <c r="J113" s="21"/>
      <c r="K113" s="21"/>
      <c r="L113" s="21"/>
      <c r="M113" s="21"/>
      <c r="N113" s="21"/>
    </row>
    <row r="114" spans="1:14" ht="48" x14ac:dyDescent="0.55000000000000004">
      <c r="A114" s="44" t="s">
        <v>142</v>
      </c>
      <c r="B114" s="57">
        <v>154000</v>
      </c>
      <c r="C114" s="21"/>
      <c r="D114" s="57">
        <f t="shared" si="2"/>
        <v>0</v>
      </c>
      <c r="E114" s="57">
        <f t="shared" si="3"/>
        <v>154000</v>
      </c>
      <c r="F114" s="116"/>
      <c r="G114" s="113"/>
      <c r="H114" s="113"/>
      <c r="I114" s="21"/>
      <c r="J114" s="21"/>
      <c r="K114" s="21"/>
      <c r="L114" s="21"/>
      <c r="M114" s="21"/>
      <c r="N114" s="21"/>
    </row>
    <row r="115" spans="1:14" s="13" customFormat="1" x14ac:dyDescent="0.55000000000000004">
      <c r="A115" s="64"/>
      <c r="B115" s="83">
        <f>+B8+B31</f>
        <v>7475726</v>
      </c>
      <c r="C115" s="83">
        <f>+C8+C31</f>
        <v>0</v>
      </c>
      <c r="D115" s="48">
        <f t="shared" si="2"/>
        <v>0</v>
      </c>
      <c r="E115" s="48">
        <f t="shared" si="3"/>
        <v>7475726</v>
      </c>
      <c r="F115" s="49"/>
      <c r="G115" s="47"/>
      <c r="H115" s="47"/>
      <c r="I115" s="47"/>
      <c r="J115" s="47"/>
      <c r="K115" s="47"/>
      <c r="L115" s="47"/>
      <c r="M115" s="47"/>
      <c r="N115" s="47"/>
    </row>
    <row r="116" spans="1:14" x14ac:dyDescent="0.55000000000000004">
      <c r="A116" s="84" t="s">
        <v>143</v>
      </c>
    </row>
    <row r="120" spans="1:14" x14ac:dyDescent="0.55000000000000004">
      <c r="B120" s="13"/>
    </row>
    <row r="121" spans="1:14" x14ac:dyDescent="0.55000000000000004">
      <c r="B121" s="22"/>
      <c r="C121" s="23"/>
    </row>
    <row r="122" spans="1:14" x14ac:dyDescent="0.55000000000000004">
      <c r="B122" s="22"/>
    </row>
    <row r="123" spans="1:14" x14ac:dyDescent="0.55000000000000004">
      <c r="B123" s="24"/>
    </row>
    <row r="124" spans="1:14" x14ac:dyDescent="0.55000000000000004">
      <c r="B124" s="24"/>
    </row>
    <row r="125" spans="1:14" x14ac:dyDescent="0.55000000000000004">
      <c r="B125" s="22"/>
    </row>
    <row r="126" spans="1:14" x14ac:dyDescent="0.55000000000000004">
      <c r="B126" s="24"/>
    </row>
    <row r="127" spans="1:14" x14ac:dyDescent="0.55000000000000004">
      <c r="B127" s="24"/>
    </row>
    <row r="128" spans="1:14" x14ac:dyDescent="0.55000000000000004">
      <c r="B128" s="24"/>
    </row>
    <row r="129" spans="2:2" x14ac:dyDescent="0.55000000000000004">
      <c r="B129" s="22"/>
    </row>
  </sheetData>
  <mergeCells count="57">
    <mergeCell ref="A1:N1"/>
    <mergeCell ref="A2:N2"/>
    <mergeCell ref="A3:N3"/>
    <mergeCell ref="G6:G7"/>
    <mergeCell ref="H6:H7"/>
    <mergeCell ref="F5:H5"/>
    <mergeCell ref="N5:N7"/>
    <mergeCell ref="I5:J5"/>
    <mergeCell ref="B6:B7"/>
    <mergeCell ref="A5:A7"/>
    <mergeCell ref="F6:F7"/>
    <mergeCell ref="B5:E5"/>
    <mergeCell ref="K5:M5"/>
    <mergeCell ref="I6:J6"/>
    <mergeCell ref="C6:E6"/>
    <mergeCell ref="A11:A12"/>
    <mergeCell ref="B11:B12"/>
    <mergeCell ref="C11:C12"/>
    <mergeCell ref="D11:D12"/>
    <mergeCell ref="M11:M12"/>
    <mergeCell ref="L11:L12"/>
    <mergeCell ref="K11:K12"/>
    <mergeCell ref="E11:E12"/>
    <mergeCell ref="I11:I12"/>
    <mergeCell ref="J11:J12"/>
    <mergeCell ref="B44:B45"/>
    <mergeCell ref="A44:A45"/>
    <mergeCell ref="F101:F102"/>
    <mergeCell ref="G101:G102"/>
    <mergeCell ref="J23:J24"/>
    <mergeCell ref="I23:I24"/>
    <mergeCell ref="I44:I45"/>
    <mergeCell ref="E44:E45"/>
    <mergeCell ref="D44:D45"/>
    <mergeCell ref="C44:C45"/>
    <mergeCell ref="H101:H102"/>
    <mergeCell ref="A23:A24"/>
    <mergeCell ref="B23:B24"/>
    <mergeCell ref="E23:E24"/>
    <mergeCell ref="D23:D24"/>
    <mergeCell ref="C23:C24"/>
    <mergeCell ref="N44:N45"/>
    <mergeCell ref="M44:M45"/>
    <mergeCell ref="L44:L45"/>
    <mergeCell ref="K44:K45"/>
    <mergeCell ref="J44:J45"/>
    <mergeCell ref="K23:K24"/>
    <mergeCell ref="N11:N12"/>
    <mergeCell ref="N23:N24"/>
    <mergeCell ref="M23:M24"/>
    <mergeCell ref="L23:L24"/>
    <mergeCell ref="F105:F107"/>
    <mergeCell ref="G105:G107"/>
    <mergeCell ref="H105:H107"/>
    <mergeCell ref="F110:F114"/>
    <mergeCell ref="G110:G114"/>
    <mergeCell ref="H110:H114"/>
  </mergeCells>
  <pageMargins left="0.35433070866141736" right="0.31496062992125984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แบบฟอร์ม-แผ่นดิน</vt:lpstr>
      <vt:lpstr>แบบฟอร์ม - รายได้</vt:lpstr>
      <vt:lpstr>ตัวอย่าง</vt:lpstr>
      <vt:lpstr>ตัวอย่าง!Print_Area</vt:lpstr>
      <vt:lpstr>'แบบฟอร์ม-แผ่นดิน'!Print_Area</vt:lpstr>
      <vt:lpstr>ตัวอย่าง!Print_Titles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ขนิษฐา สาริขา</cp:lastModifiedBy>
  <cp:lastPrinted>2021-09-30T03:28:18Z</cp:lastPrinted>
  <dcterms:created xsi:type="dcterms:W3CDTF">2021-03-23T03:33:46Z</dcterms:created>
  <dcterms:modified xsi:type="dcterms:W3CDTF">2024-03-25T03:42:15Z</dcterms:modified>
</cp:coreProperties>
</file>